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ly\OneDrive\Desktop\OneDrive\Documents\Silver Moon Show Series\2022 Show Year\Results\"/>
    </mc:Choice>
  </mc:AlternateContent>
  <xr:revisionPtr revIDLastSave="0" documentId="13_ncr:1_{DBDD511B-5E78-4B7D-A31F-BC950DF21396}" xr6:coauthVersionLast="47" xr6:coauthVersionMax="47" xr10:uidLastSave="{00000000-0000-0000-0000-000000000000}"/>
  <bookViews>
    <workbookView xWindow="-108" yWindow="-108" windowWidth="23256" windowHeight="12576" tabRatio="798" firstSheet="18" activeTab="24" xr2:uid="{00000000-000D-0000-FFFF-FFFF00000000}"/>
  </bookViews>
  <sheets>
    <sheet name="Table of Contents" sheetId="46" r:id="rId1"/>
    <sheet name="Walk-Trot" sheetId="23" r:id="rId2"/>
    <sheet name="Pre-Short" sheetId="52" r:id="rId3"/>
    <sheet name="Short Stirrup" sheetId="53" r:id="rId4"/>
    <sheet name="Leadline" sheetId="54" r:id="rId5"/>
    <sheet name="Long Stirrup" sheetId="55" r:id="rId6"/>
    <sheet name="Beginner Rider" sheetId="56" r:id="rId7"/>
    <sheet name="Crossrail Hunter" sheetId="57" r:id="rId8"/>
    <sheet name="Crossrail Eq Medal" sheetId="28" r:id="rId9"/>
    <sheet name="Green Hunter" sheetId="58" r:id="rId10"/>
    <sheet name="Modified Hunter" sheetId="60" r:id="rId11"/>
    <sheet name="Novice Eq" sheetId="59" r:id="rId12"/>
    <sheet name="Pleasure Horse-Pony" sheetId="61" r:id="rId13"/>
    <sheet name="Open Eq" sheetId="62" r:id="rId14"/>
    <sheet name="Jr-Adult Eq Medal" sheetId="63" r:id="rId15"/>
    <sheet name="Low-Open Hunter" sheetId="64" r:id="rId16"/>
    <sheet name="Pony-Horse Medal" sheetId="36" r:id="rId17"/>
    <sheet name="Low Child-Child Hunt Pony" sheetId="37" r:id="rId18"/>
    <sheet name="Low Child-Low Adult Hunt Horse" sheetId="38" r:id="rId19"/>
    <sheet name="Pole Jumpers" sheetId="49" r:id="rId20"/>
    <sheet name="Crossrail Jumpers" sheetId="40" r:id="rId21"/>
    <sheet name="Puddle Jumpers" sheetId="41" r:id="rId22"/>
    <sheet name="Itty Bitty Jumpers" sheetId="42" r:id="rId23"/>
    <sheet name="Prelim Jumpers" sheetId="43" r:id="rId24"/>
    <sheet name="Thoroughbred Jumpers" sheetId="44" r:id="rId25"/>
    <sheet name="Low Child-Adult Jumpers" sheetId="50" r:id="rId26"/>
    <sheet name="Child-Adult Jumpers" sheetId="51" r:id="rId27"/>
  </sheets>
  <definedNames>
    <definedName name="_xlnm._FilterDatabase" localSheetId="6" hidden="1">'Beginner Rider'!$A$3:$L$23</definedName>
    <definedName name="_xlnm._FilterDatabase" localSheetId="26" hidden="1">'Child-Adult Jumpers'!$A$3:$N$5</definedName>
    <definedName name="_xlnm._FilterDatabase" localSheetId="8" hidden="1">'Crossrail Eq Medal'!$A$3:$L$5</definedName>
    <definedName name="_xlnm._FilterDatabase" localSheetId="7" hidden="1">'Crossrail Hunter'!$A$3:$M$22</definedName>
    <definedName name="_xlnm._FilterDatabase" localSheetId="20" hidden="1">'Crossrail Jumpers'!$A$3:$N$5</definedName>
    <definedName name="_xlnm._FilterDatabase" localSheetId="9" hidden="1">'Green Hunter'!$A$3:$M$23</definedName>
    <definedName name="_xlnm._FilterDatabase" localSheetId="22" hidden="1">'Itty Bitty Jumpers'!$A$3:$N$5</definedName>
    <definedName name="_xlnm._FilterDatabase" localSheetId="14" hidden="1">'Jr-Adult Eq Medal'!$A$3:$L$5</definedName>
    <definedName name="_xlnm._FilterDatabase" localSheetId="4" hidden="1">Leadline!$A$3:$L$14</definedName>
    <definedName name="_xlnm._FilterDatabase" localSheetId="5" hidden="1">'Long Stirrup'!$A$3:$L$22</definedName>
    <definedName name="_xlnm._FilterDatabase" localSheetId="25" hidden="1">'Low Child-Adult Jumpers'!$A$3:$N$5</definedName>
    <definedName name="_xlnm._FilterDatabase" localSheetId="17" hidden="1">'Low Child-Child Hunt Pony'!$A$3:$M$5</definedName>
    <definedName name="_xlnm._FilterDatabase" localSheetId="18" hidden="1">'Low Child-Low Adult Hunt Horse'!$A$3:$M$5</definedName>
    <definedName name="_xlnm._FilterDatabase" localSheetId="15" hidden="1">'Low-Open Hunter'!$A$3:$M$14</definedName>
    <definedName name="_xlnm._FilterDatabase" localSheetId="10" hidden="1">'Modified Hunter'!$A$3:$M$21</definedName>
    <definedName name="_xlnm._FilterDatabase" localSheetId="11" hidden="1">'Novice Eq'!$A$3:$L$17</definedName>
    <definedName name="_xlnm._FilterDatabase" localSheetId="13" hidden="1">'Open Eq'!$A$3:$L$16</definedName>
    <definedName name="_xlnm._FilterDatabase" localSheetId="12" hidden="1">'Pleasure Horse-Pony'!$A$3:$M$12</definedName>
    <definedName name="_xlnm._FilterDatabase" localSheetId="19" hidden="1">'Pole Jumpers'!$A$3:$M$5</definedName>
    <definedName name="_xlnm._FilterDatabase" localSheetId="16" hidden="1">'Pony-Horse Medal'!$A$3:$M$5</definedName>
    <definedName name="_xlnm._FilterDatabase" localSheetId="23" hidden="1">'Prelim Jumpers'!$A$3:$N$5</definedName>
    <definedName name="_xlnm._FilterDatabase" localSheetId="2" hidden="1">'Pre-Short'!$A$3:$L$13</definedName>
    <definedName name="_xlnm._FilterDatabase" localSheetId="21" hidden="1">'Puddle Jumpers'!$A$3:$N$5</definedName>
    <definedName name="_xlnm._FilterDatabase" localSheetId="3" hidden="1">'Short Stirrup'!$A$3:$L$22</definedName>
    <definedName name="_xlnm._FilterDatabase" localSheetId="24" hidden="1">'Thoroughbred Jumpers'!$A$3:$N$5</definedName>
    <definedName name="_xlnm._FilterDatabase" localSheetId="1" hidden="1">'Walk-Trot'!$A$3:$L$20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42" l="1"/>
  <c r="M9" i="42" s="1"/>
  <c r="K7" i="42"/>
  <c r="M7" i="43"/>
  <c r="M9" i="43"/>
  <c r="L7" i="43"/>
  <c r="L9" i="43"/>
  <c r="L7" i="42"/>
  <c r="L8" i="41"/>
  <c r="M10" i="41"/>
  <c r="L10" i="41"/>
  <c r="L7" i="41"/>
  <c r="L8" i="40"/>
  <c r="M8" i="40" s="1"/>
  <c r="K20" i="42"/>
  <c r="M20" i="42" s="1"/>
  <c r="K6" i="42"/>
  <c r="M6" i="42" s="1"/>
  <c r="K12" i="43"/>
  <c r="K11" i="43"/>
  <c r="K10" i="43"/>
  <c r="K14" i="43"/>
  <c r="K7" i="43"/>
  <c r="K6" i="43"/>
  <c r="K6" i="44"/>
  <c r="K17" i="41"/>
  <c r="K12" i="41"/>
  <c r="M12" i="41" s="1"/>
  <c r="K8" i="41"/>
  <c r="M8" i="41" s="1"/>
  <c r="K7" i="41"/>
  <c r="K6" i="41"/>
  <c r="K18" i="40"/>
  <c r="M18" i="40" s="1"/>
  <c r="K17" i="40"/>
  <c r="M17" i="40" s="1"/>
  <c r="K11" i="40"/>
  <c r="K14" i="40"/>
  <c r="M14" i="40" s="1"/>
  <c r="K8" i="40"/>
  <c r="K12" i="40"/>
  <c r="M12" i="40" s="1"/>
  <c r="K7" i="40"/>
  <c r="K6" i="40"/>
  <c r="K17" i="49"/>
  <c r="K9" i="49"/>
  <c r="K12" i="49"/>
  <c r="K11" i="49"/>
  <c r="L11" i="49" s="1"/>
  <c r="K7" i="49"/>
  <c r="K8" i="49"/>
  <c r="K6" i="49"/>
  <c r="L8" i="37"/>
  <c r="L11" i="36"/>
  <c r="J7" i="63"/>
  <c r="K13" i="62"/>
  <c r="K8" i="61"/>
  <c r="L8" i="61" s="1"/>
  <c r="J6" i="59"/>
  <c r="K9" i="58"/>
  <c r="L9" i="58" s="1"/>
  <c r="K8" i="58"/>
  <c r="L8" i="58" s="1"/>
  <c r="J12" i="28"/>
  <c r="J9" i="28"/>
  <c r="J7" i="28"/>
  <c r="K7" i="28" s="1"/>
  <c r="J8" i="28"/>
  <c r="K8" i="28" s="1"/>
  <c r="J6" i="28"/>
  <c r="K8" i="57"/>
  <c r="K11" i="57"/>
  <c r="L11" i="57" s="1"/>
  <c r="K7" i="57"/>
  <c r="L7" i="57" s="1"/>
  <c r="K6" i="57"/>
  <c r="J19" i="56"/>
  <c r="J11" i="56"/>
  <c r="J10" i="56"/>
  <c r="J9" i="56"/>
  <c r="J6" i="56"/>
  <c r="J19" i="55"/>
  <c r="J15" i="55"/>
  <c r="K15" i="55" s="1"/>
  <c r="J11" i="55"/>
  <c r="J13" i="55"/>
  <c r="K13" i="55" s="1"/>
  <c r="J10" i="55"/>
  <c r="K10" i="55" s="1"/>
  <c r="K21" i="55"/>
  <c r="J6" i="55"/>
  <c r="J12" i="54"/>
  <c r="K12" i="54" s="1"/>
  <c r="J9" i="54"/>
  <c r="K9" i="54" s="1"/>
  <c r="J7" i="54"/>
  <c r="J6" i="54"/>
  <c r="J10" i="54"/>
  <c r="J11" i="53"/>
  <c r="K11" i="53" s="1"/>
  <c r="J10" i="53"/>
  <c r="K10" i="53" s="1"/>
  <c r="J6" i="53"/>
  <c r="J7" i="52"/>
  <c r="J6" i="52"/>
  <c r="J11" i="23"/>
  <c r="J9" i="23"/>
  <c r="J8" i="23"/>
  <c r="J7" i="23"/>
  <c r="J6" i="23"/>
  <c r="L18" i="49"/>
  <c r="M23" i="40"/>
  <c r="M22" i="40"/>
  <c r="M21" i="40"/>
  <c r="M20" i="40"/>
  <c r="M19" i="40"/>
  <c r="M20" i="41"/>
  <c r="M19" i="41"/>
  <c r="M18" i="41"/>
  <c r="M19" i="42"/>
  <c r="M18" i="42"/>
  <c r="M17" i="42"/>
  <c r="M16" i="42"/>
  <c r="M20" i="43"/>
  <c r="M19" i="43"/>
  <c r="M18" i="43"/>
  <c r="M17" i="43"/>
  <c r="M16" i="43"/>
  <c r="H7" i="49"/>
  <c r="L7" i="49" s="1"/>
  <c r="L19" i="58"/>
  <c r="L21" i="58"/>
  <c r="L22" i="58"/>
  <c r="L23" i="58"/>
  <c r="L21" i="60"/>
  <c r="L20" i="60"/>
  <c r="L19" i="60"/>
  <c r="L18" i="60"/>
  <c r="L17" i="60"/>
  <c r="K17" i="59"/>
  <c r="L12" i="61"/>
  <c r="L11" i="61"/>
  <c r="K16" i="62"/>
  <c r="K15" i="62"/>
  <c r="K14" i="62"/>
  <c r="L14" i="64"/>
  <c r="K12" i="23"/>
  <c r="K21" i="56"/>
  <c r="K23" i="56"/>
  <c r="K18" i="56"/>
  <c r="K17" i="56"/>
  <c r="K22" i="56"/>
  <c r="K20" i="55"/>
  <c r="K22" i="55"/>
  <c r="K16" i="55"/>
  <c r="K10" i="54"/>
  <c r="K13" i="54"/>
  <c r="K14" i="54"/>
  <c r="K13" i="53"/>
  <c r="K21" i="53"/>
  <c r="K13" i="52"/>
  <c r="K9" i="52"/>
  <c r="K10" i="52"/>
  <c r="K18" i="23"/>
  <c r="K11" i="23"/>
  <c r="K19" i="23"/>
  <c r="L21" i="57"/>
  <c r="L20" i="57"/>
  <c r="H6" i="51"/>
  <c r="H9" i="36"/>
  <c r="H6" i="36"/>
  <c r="H9" i="41"/>
  <c r="H19" i="41"/>
  <c r="H6" i="41"/>
  <c r="H7" i="41"/>
  <c r="M7" i="41" s="1"/>
  <c r="H17" i="42"/>
  <c r="H19" i="42"/>
  <c r="H12" i="42"/>
  <c r="H7" i="42"/>
  <c r="H6" i="42"/>
  <c r="H8" i="42"/>
  <c r="M8" i="42" s="1"/>
  <c r="H13" i="43"/>
  <c r="M13" i="43" s="1"/>
  <c r="H6" i="43"/>
  <c r="M6" i="43" s="1"/>
  <c r="H16" i="43"/>
  <c r="H8" i="43"/>
  <c r="H20" i="40"/>
  <c r="H22" i="40"/>
  <c r="H9" i="40"/>
  <c r="M9" i="40" s="1"/>
  <c r="H12" i="40"/>
  <c r="H6" i="40"/>
  <c r="M6" i="40" s="1"/>
  <c r="H6" i="49"/>
  <c r="H8" i="49"/>
  <c r="H7" i="38"/>
  <c r="L7" i="38" s="1"/>
  <c r="H6" i="38"/>
  <c r="L6" i="38" s="1"/>
  <c r="H6" i="37"/>
  <c r="L6" i="37" s="1"/>
  <c r="H7" i="36"/>
  <c r="L7" i="36" s="1"/>
  <c r="H8" i="36"/>
  <c r="H6" i="64"/>
  <c r="H7" i="64"/>
  <c r="L7" i="64" s="1"/>
  <c r="G10" i="62"/>
  <c r="G14" i="62"/>
  <c r="G7" i="62"/>
  <c r="K7" i="62" s="1"/>
  <c r="G6" i="62"/>
  <c r="K6" i="62" s="1"/>
  <c r="H9" i="57"/>
  <c r="L9" i="57" s="1"/>
  <c r="H8" i="57"/>
  <c r="H10" i="57"/>
  <c r="L10" i="57" s="1"/>
  <c r="H6" i="57"/>
  <c r="H20" i="57"/>
  <c r="G7" i="63"/>
  <c r="G8" i="63"/>
  <c r="G6" i="63"/>
  <c r="H6" i="60"/>
  <c r="L6" i="60" s="1"/>
  <c r="H13" i="60"/>
  <c r="L13" i="60" s="1"/>
  <c r="H16" i="60"/>
  <c r="L16" i="60" s="1"/>
  <c r="H18" i="60"/>
  <c r="H17" i="60"/>
  <c r="H11" i="60"/>
  <c r="H10" i="60"/>
  <c r="L10" i="60" s="1"/>
  <c r="H9" i="60"/>
  <c r="L9" i="60" s="1"/>
  <c r="H7" i="60"/>
  <c r="L7" i="60" s="1"/>
  <c r="H8" i="60"/>
  <c r="H6" i="61"/>
  <c r="H7" i="61"/>
  <c r="G11" i="59"/>
  <c r="K11" i="59" s="1"/>
  <c r="G7" i="59"/>
  <c r="K7" i="59"/>
  <c r="G8" i="59"/>
  <c r="G9" i="59"/>
  <c r="G10" i="59"/>
  <c r="K10" i="59" s="1"/>
  <c r="G6" i="59"/>
  <c r="H21" i="58"/>
  <c r="H9" i="58"/>
  <c r="H11" i="58"/>
  <c r="L11" i="58" s="1"/>
  <c r="H7" i="58"/>
  <c r="L7" i="58" s="1"/>
  <c r="H6" i="58"/>
  <c r="G10" i="28"/>
  <c r="K10" i="28" s="1"/>
  <c r="G11" i="28"/>
  <c r="K11" i="28" s="1"/>
  <c r="G6" i="28"/>
  <c r="G16" i="56"/>
  <c r="G12" i="56"/>
  <c r="G9" i="56"/>
  <c r="K9" i="56" s="1"/>
  <c r="G13" i="56"/>
  <c r="K13" i="56" s="1"/>
  <c r="G22" i="56"/>
  <c r="G8" i="56"/>
  <c r="K8" i="56" s="1"/>
  <c r="G7" i="56"/>
  <c r="G11" i="55"/>
  <c r="G17" i="55"/>
  <c r="G14" i="55"/>
  <c r="K14" i="55" s="1"/>
  <c r="G12" i="55"/>
  <c r="G13" i="55"/>
  <c r="G6" i="55"/>
  <c r="K6" i="55" s="1"/>
  <c r="G7" i="55"/>
  <c r="K7" i="55" s="1"/>
  <c r="G16" i="55"/>
  <c r="G9" i="55"/>
  <c r="G8" i="55"/>
  <c r="K8" i="55" s="1"/>
  <c r="G8" i="54"/>
  <c r="G6" i="54"/>
  <c r="G21" i="53"/>
  <c r="G9" i="53"/>
  <c r="K9" i="53" s="1"/>
  <c r="G6" i="53"/>
  <c r="G7" i="53"/>
  <c r="G19" i="53"/>
  <c r="G18" i="53"/>
  <c r="K18" i="53" s="1"/>
  <c r="G13" i="52"/>
  <c r="G7" i="52"/>
  <c r="G6" i="52"/>
  <c r="K6" i="52" s="1"/>
  <c r="G12" i="23"/>
  <c r="G10" i="23"/>
  <c r="G13" i="23"/>
  <c r="G18" i="23"/>
  <c r="G14" i="23"/>
  <c r="G6" i="23"/>
  <c r="G9" i="23"/>
  <c r="G8" i="23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M6" i="51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9" i="44"/>
  <c r="M8" i="44"/>
  <c r="M6" i="44"/>
  <c r="M7" i="44"/>
  <c r="M24" i="43"/>
  <c r="M23" i="43"/>
  <c r="M22" i="43"/>
  <c r="M21" i="43"/>
  <c r="M12" i="43"/>
  <c r="M11" i="43"/>
  <c r="M10" i="43"/>
  <c r="M15" i="43"/>
  <c r="M14" i="43"/>
  <c r="M8" i="43"/>
  <c r="M14" i="42"/>
  <c r="M10" i="42"/>
  <c r="M15" i="42"/>
  <c r="M11" i="42"/>
  <c r="M12" i="42"/>
  <c r="M13" i="42"/>
  <c r="M17" i="41"/>
  <c r="M11" i="41"/>
  <c r="M21" i="41"/>
  <c r="M9" i="41"/>
  <c r="M16" i="41"/>
  <c r="M14" i="41"/>
  <c r="M15" i="41"/>
  <c r="M13" i="41"/>
  <c r="M11" i="40"/>
  <c r="M16" i="40"/>
  <c r="M15" i="40"/>
  <c r="M7" i="40"/>
  <c r="M13" i="40"/>
  <c r="M10" i="40"/>
  <c r="L24" i="49"/>
  <c r="L23" i="49"/>
  <c r="L22" i="49"/>
  <c r="L21" i="49"/>
  <c r="L17" i="49"/>
  <c r="L12" i="49"/>
  <c r="L9" i="49"/>
  <c r="L16" i="49"/>
  <c r="L10" i="49"/>
  <c r="L20" i="49"/>
  <c r="L14" i="49"/>
  <c r="L15" i="49"/>
  <c r="L19" i="49"/>
  <c r="L13" i="49"/>
  <c r="L9" i="38"/>
  <c r="L8" i="38"/>
  <c r="L7" i="37"/>
  <c r="L8" i="36"/>
  <c r="L9" i="36"/>
  <c r="L10" i="36"/>
  <c r="L6" i="36"/>
  <c r="L9" i="64"/>
  <c r="L10" i="64"/>
  <c r="L13" i="64"/>
  <c r="L12" i="64"/>
  <c r="L8" i="64"/>
  <c r="L11" i="64"/>
  <c r="L6" i="64"/>
  <c r="K17" i="63"/>
  <c r="K15" i="63"/>
  <c r="K11" i="63"/>
  <c r="K19" i="63"/>
  <c r="K13" i="63"/>
  <c r="K10" i="63"/>
  <c r="K18" i="63"/>
  <c r="K14" i="63"/>
  <c r="K8" i="63"/>
  <c r="K16" i="63"/>
  <c r="K12" i="63"/>
  <c r="K9" i="63"/>
  <c r="K6" i="63"/>
  <c r="K12" i="62"/>
  <c r="K8" i="62"/>
  <c r="K10" i="62"/>
  <c r="K11" i="62"/>
  <c r="K9" i="62"/>
  <c r="L10" i="61"/>
  <c r="L7" i="61"/>
  <c r="L9" i="61"/>
  <c r="L6" i="61"/>
  <c r="L14" i="60"/>
  <c r="L11" i="60"/>
  <c r="L15" i="60"/>
  <c r="L8" i="60"/>
  <c r="L12" i="60"/>
  <c r="K14" i="59"/>
  <c r="K15" i="59"/>
  <c r="K13" i="59"/>
  <c r="K16" i="59"/>
  <c r="K12" i="59"/>
  <c r="K6" i="59"/>
  <c r="K8" i="59"/>
  <c r="K9" i="59"/>
  <c r="L17" i="58"/>
  <c r="L13" i="58"/>
  <c r="L18" i="58"/>
  <c r="L20" i="58"/>
  <c r="L16" i="58"/>
  <c r="L14" i="58"/>
  <c r="L12" i="58"/>
  <c r="L15" i="58"/>
  <c r="L10" i="58"/>
  <c r="L6" i="58"/>
  <c r="K12" i="28"/>
  <c r="K14" i="28"/>
  <c r="K9" i="28"/>
  <c r="K13" i="28"/>
  <c r="K16" i="28"/>
  <c r="K15" i="28"/>
  <c r="L13" i="57"/>
  <c r="L15" i="57"/>
  <c r="L22" i="57"/>
  <c r="L19" i="57"/>
  <c r="L14" i="57"/>
  <c r="L17" i="57"/>
  <c r="L12" i="57"/>
  <c r="L8" i="57"/>
  <c r="L18" i="57"/>
  <c r="L6" i="57"/>
  <c r="K19" i="56"/>
  <c r="K11" i="56"/>
  <c r="K10" i="56"/>
  <c r="K15" i="56"/>
  <c r="K14" i="56"/>
  <c r="K16" i="56"/>
  <c r="K12" i="56"/>
  <c r="K20" i="56"/>
  <c r="K7" i="56"/>
  <c r="K6" i="56"/>
  <c r="K19" i="55"/>
  <c r="K17" i="55"/>
  <c r="K18" i="55"/>
  <c r="K9" i="55"/>
  <c r="K12" i="55"/>
  <c r="K8" i="54"/>
  <c r="K11" i="54"/>
  <c r="K7" i="54"/>
  <c r="K15" i="53"/>
  <c r="K19" i="53"/>
  <c r="K20" i="53"/>
  <c r="K22" i="53"/>
  <c r="K12" i="53"/>
  <c r="K16" i="53"/>
  <c r="K17" i="53"/>
  <c r="K14" i="53"/>
  <c r="K7" i="53"/>
  <c r="K8" i="53"/>
  <c r="K12" i="52"/>
  <c r="K11" i="52"/>
  <c r="K7" i="52"/>
  <c r="K8" i="52"/>
  <c r="M7" i="42" l="1"/>
  <c r="M6" i="41"/>
  <c r="L8" i="49"/>
  <c r="L6" i="49"/>
  <c r="K7" i="63"/>
  <c r="K6" i="28"/>
  <c r="K11" i="55"/>
  <c r="K6" i="54"/>
  <c r="K6" i="53"/>
  <c r="K20" i="23" l="1"/>
  <c r="K10" i="23"/>
  <c r="K7" i="23" l="1"/>
  <c r="K13" i="23"/>
  <c r="K17" i="23"/>
  <c r="K14" i="23"/>
  <c r="K15" i="23"/>
  <c r="K6" i="23"/>
  <c r="K9" i="23"/>
  <c r="K8" i="23"/>
  <c r="K1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tc={74A049B4-6A71-46DB-96DB-C0A4D79A3BDE}</author>
    <author>tc={85F3E5F6-8258-4A1A-99C7-94CE49068881}</author>
    <author>tc={2E813A94-7D5B-46B5-8EF1-A4665D8A0EA6}</author>
    <author>tc={41DB5570-0532-4CF4-B486-07C94C97DA28}</author>
    <author>tc={CB9E85BE-D34F-472E-A1BB-E3995A847C65}</author>
    <author>tc={6DD9FD17-DC04-4792-AC0F-336D5E72DAA1}</author>
    <author>tc={E9500269-ED48-43DE-99F3-7E5E6DE8FC2C}</author>
    <author>tc={93E8E0FE-3176-47FE-9C79-5BAD6C3C989E}</author>
    <author>tc={C400F44B-4D98-448E-85E7-359A6B7B7E8C}</author>
  </authors>
  <commentList>
    <comment ref="I8" authorId="0" shapeId="0" xr:uid="{74A049B4-6A71-46DB-96DB-C0A4D79A3BDE}">
      <text>
        <t>[Threaded comment]
Your version of Excel allows you to read this threaded comment; however, any edits to it will get removed if the file is opened in a newer version of Excel. Learn more: https://go.microsoft.com/fwlink/?linkid=870924
Comment:
    Lily of the Valley</t>
      </text>
    </comment>
    <comment ref="D10" authorId="1" shapeId="0" xr:uid="{85F3E5F6-8258-4A1A-99C7-94CE49068881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E10" authorId="2" shapeId="0" xr:uid="{2E813A94-7D5B-46B5-8EF1-A4665D8A0EA6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F10" authorId="3" shapeId="0" xr:uid="{41DB5570-0532-4CF4-B486-07C94C97DA28}">
      <text>
        <t>[Threaded comment]
Your version of Excel allows you to read this threaded comment; however, any edits to it will get removed if the file is opened in a newer version of Excel. Learn more: https://go.microsoft.com/fwlink/?linkid=870924
Comment:
    Math Major</t>
      </text>
    </comment>
    <comment ref="G10" authorId="4" shapeId="0" xr:uid="{CB9E85BE-D34F-472E-A1BB-E3995A847C65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That Sparkle</t>
      </text>
    </comment>
    <comment ref="D12" authorId="5" shapeId="0" xr:uid="{6DD9FD17-DC04-4792-AC0F-336D5E72DAA1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E12" authorId="6" shapeId="0" xr:uid="{E9500269-ED48-43DE-99F3-7E5E6DE8FC2C}">
      <text>
        <t>[Threaded comment]
Your version of Excel allows you to read this threaded comment; however, any edits to it will get removed if the file is opened in a newer version of Excel. Learn more: https://go.microsoft.com/fwlink/?linkid=870924
Comment:
    Math Major</t>
      </text>
    </comment>
    <comment ref="F12" authorId="7" shapeId="0" xr:uid="{93E8E0FE-3176-47FE-9C79-5BAD6C3C989E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that Sparkle</t>
      </text>
    </comment>
    <comment ref="G12" authorId="8" shapeId="0" xr:uid="{C400F44B-4D98-448E-85E7-359A6B7B7E8C}">
      <text>
        <t>[Threaded comment]
Your version of Excel allows you to read this threaded comment; however, any edits to it will get removed if the file is opened in a newer version of Excel. Learn more: https://go.microsoft.com/fwlink/?linkid=870924
Comment:
    Math Major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tc={1B788654-0ECD-4F05-ACF6-08F374526E6B}</author>
    <author>tc={94063CD0-F993-4E82-956F-FC567638E74E}</author>
    <author>tc={B119B63B-7AE6-456C-8605-7ADAF446BE15}</author>
  </authors>
  <commentList>
    <comment ref="I7" authorId="0" shapeId="0" xr:uid="{1B788654-0ECD-4F05-ACF6-08F374526E6B}">
      <text>
        <t>[Threaded comment]
Your version of Excel allows you to read this threaded comment; however, any edits to it will get removed if the file is opened in a newer version of Excel. Learn more: https://go.microsoft.com/fwlink/?linkid=870924
Comment:
    Fly High</t>
      </text>
    </comment>
    <comment ref="D15" authorId="1" shapeId="0" xr:uid="{94063CD0-F993-4E82-956F-FC567638E74E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Addison</t>
      </text>
    </comment>
    <comment ref="E15" authorId="2" shapeId="0" xr:uid="{B119B63B-7AE6-456C-8605-7ADAF446BE15}">
      <text>
        <t>[Threaded comment]
Your version of Excel allows you to read this threaded comment; however, any edits to it will get removed if the file is opened in a newer version of Excel. Learn more: https://go.microsoft.com/fwlink/?linkid=870924
Comment:
    Prosperity Run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tc={C3F9C05D-566F-4081-ADFB-E3CC1B3ABC9E}</author>
  </authors>
  <commentList>
    <comment ref="H7" authorId="0" shapeId="0" xr:uid="{C3F9C05D-566F-4081-ADFB-E3CC1B3ABC9E}">
      <text>
        <t>[Threaded comment]
Your version of Excel allows you to read this threaded comment; however, any edits to it will get removed if the file is opened in a newer version of Excel. Learn more: https://go.microsoft.com/fwlink/?linkid=870924
Comment:
    Lameness - Returned Retiree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tc={11AE6B46-0D11-4D18-BECA-EDCA5BEC9924}</author>
    <author>tc={17A39B7B-136F-4589-8C27-D830A63E6253}</author>
    <author>tc={AE4F0675-F885-4E2B-B647-8F2DE05646EB}</author>
  </authors>
  <commentList>
    <comment ref="J6" authorId="0" shapeId="0" xr:uid="{11AE6B46-0D11-4D18-BECA-EDCA5BEC9924}">
      <text>
        <t>[Threaded comment]
Your version of Excel allows you to read this threaded comment; however, any edits to it will get removed if the file is opened in a newer version of Excel. Learn more: https://go.microsoft.com/fwlink/?linkid=870924
Comment:
    Rode Emmy's Grey Angel due to lameness</t>
      </text>
    </comment>
    <comment ref="H12" authorId="1" shapeId="0" xr:uid="{17A39B7B-136F-4589-8C27-D830A63E6253}">
      <text>
        <t>[Threaded comment]
Your version of Excel allows you to read this threaded comment; however, any edits to it will get removed if the file is opened in a newer version of Excel. Learn more: https://go.microsoft.com/fwlink/?linkid=870924
Comment:
    Ryland Hollinger</t>
      </text>
    </comment>
    <comment ref="I18" authorId="2" shapeId="0" xr:uid="{AE4F0675-F885-4E2B-B647-8F2DE05646EB}">
      <text>
        <t>[Threaded comment]
Your version of Excel allows you to read this threaded comment; however, any edits to it will get removed if the file is opened in a newer version of Excel. Learn more: https://go.microsoft.com/fwlink/?linkid=870924
Comment:
    Norah Kraybill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tc={0744ECEE-E55F-4194-9D2C-CF8D948912EB}</author>
  </authors>
  <commentList>
    <comment ref="J9" authorId="0" shapeId="0" xr:uid="{0744ECEE-E55F-4194-9D2C-CF8D948912EB}">
      <text>
        <t>[Threaded comment]
Your version of Excel allows you to read this threaded comment; however, any edits to it will get removed if the file is opened in a newer version of Excel. Learn more: https://go.microsoft.com/fwlink/?linkid=870924
Comment:
    Madison Gordon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tc={389664B2-EFA2-4096-ADA5-BA17C754ED03}</author>
    <author>tc={D2A68637-FAD9-4ED4-9BB4-CD35B78C6CA2}</author>
    <author>tc={046F1E0C-C695-4A4A-8C84-0FCAEBB5AEF1}</author>
    <author>tc={B0CD142C-E332-4737-AF74-3892B7FD19B5}</author>
    <author>tc={9672F5F8-9F46-4337-A19E-FB30F9595237}</author>
    <author>tc={01D8F72A-D9F2-498B-B5B4-892C6C19E4F2}</author>
  </authors>
  <commentList>
    <comment ref="H6" authorId="0" shapeId="0" xr:uid="{389664B2-EFA2-4096-ADA5-BA17C754ED03}">
      <text>
        <t>[Threaded comment]
Your version of Excel allows you to read this threaded comment; however, any edits to it will get removed if the file is opened in a newer version of Excel. Learn more: https://go.microsoft.com/fwlink/?linkid=870924
Comment:
    Lilly of the Valley</t>
      </text>
    </comment>
    <comment ref="I6" authorId="1" shapeId="0" xr:uid="{D2A68637-FAD9-4ED4-9BB4-CD35B78C6CA2}">
      <text>
        <t>[Threaded comment]
Your version of Excel allows you to read this threaded comment; however, any edits to it will get removed if the file is opened in a newer version of Excel. Learn more: https://go.microsoft.com/fwlink/?linkid=870924
Comment:
    Lilly of the Valley</t>
      </text>
    </comment>
    <comment ref="I9" authorId="2" shapeId="0" xr:uid="{046F1E0C-C695-4A4A-8C84-0FCAEBB5AEF1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E10" authorId="3" shapeId="0" xr:uid="{B0CD142C-E332-4737-AF74-3892B7FD19B5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  <comment ref="F10" authorId="4" shapeId="0" xr:uid="{9672F5F8-9F46-4337-A19E-FB30F9595237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I10" authorId="5" shapeId="0" xr:uid="{01D8F72A-D9F2-498B-B5B4-892C6C19E4F2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tc={BCC418E2-B06B-4BB9-9D62-2D87F2C3DF49}</author>
    <author>tc={289352A4-C1E4-4984-9747-E5ACE39C697C}</author>
    <author>tc={02EACB8B-9B7E-4BE5-8FF5-1AEBA4B8B3AD}</author>
    <author>tc={0E10CAEF-F30E-4C8D-A0C5-2EBA52D0D631}</author>
    <author>tc={2C494135-8CCE-459E-A34B-BEB733352DF0}</author>
    <author>tc={F7947CB7-3508-4706-A8B0-D90C26B19450}</author>
    <author>tc={EA30213E-745B-42B2-9CDF-EA344E99A566}</author>
    <author>tc={16D16DB0-0774-4F33-B35E-182456185EA4}</author>
    <author>tc={403A21BE-3A9B-44A4-BD89-CF8C3DA9BBA9}</author>
    <author>tc={AE257B6F-D280-4B55-91DA-AFD92201F6E8}</author>
    <author>tc={321D6FD0-8673-48B5-94F0-AA6205483382}</author>
    <author>tc={8896320B-59F7-45EC-8300-7A2D40ACAFCF}</author>
  </authors>
  <commentList>
    <comment ref="D7" authorId="0" shapeId="0" xr:uid="{BCC418E2-B06B-4BB9-9D62-2D87F2C3DF49}">
      <text>
        <t>[Threaded comment]
Your version of Excel allows you to read this threaded comment; however, any edits to it will get removed if the file is opened in a newer version of Excel. Learn more: https://go.microsoft.com/fwlink/?linkid=870924
Comment:
    Remain Silent</t>
      </text>
    </comment>
    <comment ref="E7" authorId="1" shapeId="0" xr:uid="{289352A4-C1E4-4984-9747-E5ACE39C697C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  <comment ref="F7" authorId="2" shapeId="0" xr:uid="{02EACB8B-9B7E-4BE5-8FF5-1AEBA4B8B3AD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G7" authorId="3" shapeId="0" xr:uid="{0E10CAEF-F30E-4C8D-A0C5-2EBA52D0D631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H7" authorId="4" shapeId="0" xr:uid="{2C494135-8CCE-459E-A34B-BEB733352DF0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D8" authorId="5" shapeId="0" xr:uid="{F7947CB7-3508-4706-A8B0-D90C26B19450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E8" authorId="6" shapeId="0" xr:uid="{EA30213E-745B-42B2-9CDF-EA344E99A566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F8" authorId="7" shapeId="0" xr:uid="{16D16DB0-0774-4F33-B35E-182456185EA4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  <comment ref="H8" authorId="8" shapeId="0" xr:uid="{403A21BE-3A9B-44A4-BD89-CF8C3DA9BBA9}">
      <text>
        <t>[Threaded comment]
Your version of Excel allows you to read this threaded comment; however, any edits to it will get removed if the file is opened in a newer version of Excel. Learn more: https://go.microsoft.com/fwlink/?linkid=870924
Comment:
    Rumor Mill</t>
      </text>
    </comment>
    <comment ref="H9" authorId="9" shapeId="0" xr:uid="{AE257B6F-D280-4B55-91DA-AFD92201F6E8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F13" authorId="10" shapeId="0" xr:uid="{321D6FD0-8673-48B5-94F0-AA6205483382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H13" authorId="11" shapeId="0" xr:uid="{8896320B-59F7-45EC-8300-7A2D40ACAFCF}">
      <text>
        <t>[Threaded comment]
Your version of Excel allows you to read this threaded comment; however, any edits to it will get removed if the file is opened in a newer version of Excel. Learn more: https://go.microsoft.com/fwlink/?linkid=870924
Comment:
    Math Major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tc={EFF61EBF-5553-4D0B-B961-A21BF97F9D84}</author>
    <author>tc={49C25A3A-26C4-4E80-8CAC-6892658B4132}</author>
    <author>tc={63C17882-FFE8-4450-9BE5-2600113E332A}</author>
    <author>tc={2411ECE2-25F2-4666-8AA0-D1EA8EA329D2}</author>
    <author>tc={49E72AB2-0418-4ED5-ABE4-2ADAD5305777}</author>
    <author>tc={097F203A-12F7-47C6-9810-5FA2FD21FD2C}</author>
    <author>tc={EA95661C-7A8F-42FA-A786-5FCECD85558C}</author>
    <author>tc={E446B408-A0D2-4153-8504-FC6B2C7B1AC4}</author>
    <author>tc={D47356AA-562B-409C-8939-ED099F6E5A88}</author>
    <author>tc={4A24E05B-7E9C-444F-B1B0-A2F6F9CE2DC0}</author>
    <author>tc={6CA96E62-1300-427B-B9C8-0A9F36AA9F90}</author>
    <author>tc={67C06664-42F3-440E-9D06-2E54DA67138B}</author>
    <author>tc={C87F8088-60AD-4E5D-82F7-CB5A915C092B}</author>
    <author>tc={05A53F95-2E54-43D5-AA2B-544DB28C5D9F}</author>
    <author>tc={FF9F95C4-B524-4AA4-81F2-8A267C2FC943}</author>
    <author>tc={99B34359-0E2F-45EB-A8B7-33F8019065D1}</author>
    <author>tc={7C3D9CB3-63DE-4DDC-937F-BD1E6E02AABB}</author>
    <author>tc={6EF2E6AC-00A5-4D67-AEF2-54F9D8473711}</author>
  </authors>
  <commentList>
    <comment ref="D7" authorId="0" shapeId="0" xr:uid="{EFF61EBF-5553-4D0B-B961-A21BF97F9D84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Addison</t>
      </text>
    </comment>
    <comment ref="E7" authorId="1" shapeId="0" xr:uid="{49C25A3A-26C4-4E80-8CAC-6892658B4132}">
      <text>
        <t>[Threaded comment]
Your version of Excel allows you to read this threaded comment; however, any edits to it will get removed if the file is opened in a newer version of Excel. Learn more: https://go.microsoft.com/fwlink/?linkid=870924
Comment:
    Remain Silent</t>
      </text>
    </comment>
    <comment ref="G7" authorId="2" shapeId="0" xr:uid="{63C17882-FFE8-4450-9BE5-2600113E332A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  <comment ref="H7" authorId="3" shapeId="0" xr:uid="{2411ECE2-25F2-4666-8AA0-D1EA8EA329D2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I7" authorId="4" shapeId="0" xr:uid="{49E72AB2-0418-4ED5-ABE4-2ADAD5305777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D8" authorId="5" shapeId="0" xr:uid="{097F203A-12F7-47C6-9810-5FA2FD21FD2C}">
      <text>
        <t>[Threaded comment]
Your version of Excel allows you to read this threaded comment; however, any edits to it will get removed if the file is opened in a newer version of Excel. Learn more: https://go.microsoft.com/fwlink/?linkid=870924
Comment:
    Math Major</t>
      </text>
    </comment>
    <comment ref="E8" authorId="6" shapeId="0" xr:uid="{EA95661C-7A8F-42FA-A786-5FCECD85558C}">
      <text>
        <t>[Threaded comment]
Your version of Excel allows you to read this threaded comment; however, any edits to it will get removed if the file is opened in a newer version of Excel. Learn more: https://go.microsoft.com/fwlink/?linkid=870924
Comment:
    Prosperity Run</t>
      </text>
    </comment>
    <comment ref="G8" authorId="7" shapeId="0" xr:uid="{E446B408-A0D2-4153-8504-FC6B2C7B1AC4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  <comment ref="I8" authorId="8" shapeId="0" xr:uid="{D47356AA-562B-409C-8939-ED099F6E5A88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D14" authorId="9" shapeId="0" xr:uid="{4A24E05B-7E9C-444F-B1B0-A2F6F9CE2DC0}">
      <text>
        <t>[Threaded comment]
Your version of Excel allows you to read this threaded comment; however, any edits to it will get removed if the file is opened in a newer version of Excel. Learn more: https://go.microsoft.com/fwlink/?linkid=870924
Comment:
    Sergeant Pepper</t>
      </text>
    </comment>
    <comment ref="E14" authorId="10" shapeId="0" xr:uid="{6CA96E62-1300-427B-B9C8-0A9F36AA9F90}">
      <text>
        <t>[Threaded comment]
Your version of Excel allows you to read this threaded comment; however, any edits to it will get removed if the file is opened in a newer version of Excel. Learn more: https://go.microsoft.com/fwlink/?linkid=870924
Comment:
    Atomic Number 7</t>
      </text>
    </comment>
    <comment ref="F14" authorId="11" shapeId="0" xr:uid="{67C06664-42F3-440E-9D06-2E54DA67138B}">
      <text>
        <t>[Threaded comment]
Your version of Excel allows you to read this threaded comment; however, any edits to it will get removed if the file is opened in a newer version of Excel. Learn more: https://go.microsoft.com/fwlink/?linkid=870924
Comment:
    Atomic Number 7</t>
      </text>
    </comment>
    <comment ref="H14" authorId="12" shapeId="0" xr:uid="{C87F8088-60AD-4E5D-82F7-CB5A915C092B}">
      <text>
        <t>[Threaded comment]
Your version of Excel allows you to read this threaded comment; however, any edits to it will get removed if the file is opened in a newer version of Excel. Learn more: https://go.microsoft.com/fwlink/?linkid=870924
Comment:
    Atomic Numer 7</t>
      </text>
    </comment>
    <comment ref="D16" authorId="13" shapeId="0" xr:uid="{05A53F95-2E54-43D5-AA2B-544DB28C5D9F}">
      <text>
        <t>[Threaded comment]
Your version of Excel allows you to read this threaded comment; however, any edits to it will get removed if the file is opened in a newer version of Excel. Learn more: https://go.microsoft.com/fwlink/?linkid=870924
Comment:
    Belle</t>
      </text>
    </comment>
    <comment ref="E16" authorId="14" shapeId="0" xr:uid="{FF9F95C4-B524-4AA4-81F2-8A267C2FC943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F16" authorId="15" shapeId="0" xr:uid="{99B34359-0E2F-45EB-A8B7-33F8019065D1}">
      <text>
        <t>[Threaded comment]
Your version of Excel allows you to read this threaded comment; however, any edits to it will get removed if the file is opened in a newer version of Excel. Learn more: https://go.microsoft.com/fwlink/?linkid=870924
Comment:
    Rumor Mill</t>
      </text>
    </comment>
    <comment ref="G16" authorId="16" shapeId="0" xr:uid="{7C3D9CB3-63DE-4DDC-937F-BD1E6E02AABB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I16" authorId="17" shapeId="0" xr:uid="{6EF2E6AC-00A5-4D67-AEF2-54F9D8473711}">
      <text>
        <t>[Threaded comment]
Your version of Excel allows you to read this threaded comment; however, any edits to it will get removed if the file is opened in a newer version of Excel. Learn more: https://go.microsoft.com/fwlink/?linkid=870924
Comment:
    Rumor Mill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tc={21765B6A-1C1E-49B3-9A6B-BE50C31E05F9}</author>
    <author>tc={2A73FB08-F2A3-4DB2-B43E-ADC1F829839F}</author>
    <author>tc={637DBFEB-08B2-4D05-8BD0-5C7F83835E09}</author>
    <author>tc={5562C8A9-5538-4CCE-9D75-A9492E103529}</author>
    <author>tc={319613EC-3702-45C6-BC58-BFD5AE160D24}</author>
    <author>tc={CFC5BA5B-DA0F-4A1C-93CE-D9EF625E66AF}</author>
    <author>tc={B0DFBCEC-7E44-48A6-AAB7-9E4E9462ED01}</author>
    <author>tc={1AD7CF0A-6119-4906-A2FE-4AE2FEC61A14}</author>
  </authors>
  <commentList>
    <comment ref="D7" authorId="0" shapeId="0" xr:uid="{21765B6A-1C1E-49B3-9A6B-BE50C31E05F9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E7" authorId="1" shapeId="0" xr:uid="{2A73FB08-F2A3-4DB2-B43E-ADC1F829839F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F7" authorId="2" shapeId="0" xr:uid="{637DBFEB-08B2-4D05-8BD0-5C7F83835E09}">
      <text>
        <t>[Threaded comment]
Your version of Excel allows you to read this threaded comment; however, any edits to it will get removed if the file is opened in a newer version of Excel. Learn more: https://go.microsoft.com/fwlink/?linkid=870924
Comment:
    Remain Silent</t>
      </text>
    </comment>
    <comment ref="G7" authorId="3" shapeId="0" xr:uid="{5562C8A9-5538-4CCE-9D75-A9492E103529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D8" authorId="4" shapeId="0" xr:uid="{319613EC-3702-45C6-BC58-BFD5AE160D24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  <comment ref="F8" authorId="5" shapeId="0" xr:uid="{CFC5BA5B-DA0F-4A1C-93CE-D9EF625E66AF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G8" authorId="6" shapeId="0" xr:uid="{B0DFBCEC-7E44-48A6-AAB7-9E4E9462ED01}">
      <text>
        <t>[Threaded comment]
Your version of Excel allows you to read this threaded comment; however, any edits to it will get removed if the file is opened in a newer version of Excel. Learn more: https://go.microsoft.com/fwlink/?linkid=870924
Comment:
    Rumor Mill</t>
      </text>
    </comment>
    <comment ref="G22" authorId="7" shapeId="0" xr:uid="{1AD7CF0A-6119-4906-A2FE-4AE2FEC61A14}">
      <text>
        <t>[Threaded comment]
Your version of Excel allows you to read this threaded comment; however, any edits to it will get removed if the file is opened in a newer version of Excel. Learn more: https://go.microsoft.com/fwlink/?linkid=870924
Comment:
    Severi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tc={246BD48F-87EA-4565-BD7C-305A6EEE5680}</author>
    <author>tc={FBC48D87-CEEF-4997-9FA0-47E911FB02FE}</author>
    <author>tc={CC694715-7C90-4F3F-BEC9-85C9EE97CB94}</author>
    <author>tc={DEA801B1-A451-4029-89DC-0DE151DF3CD1}</author>
  </authors>
  <commentList>
    <comment ref="G7" authorId="0" shapeId="0" xr:uid="{246BD48F-87EA-4565-BD7C-305A6EEE5680}">
      <text>
        <t>[Threaded comment]
Your version of Excel allows you to read this threaded comment; however, any edits to it will get removed if the file is opened in a newer version of Excel. Learn more: https://go.microsoft.com/fwlink/?linkid=870924
Comment:
    Madison Gordon</t>
      </text>
    </comment>
    <comment ref="F10" authorId="1" shapeId="0" xr:uid="{FBC48D87-CEEF-4997-9FA0-47E911FB02FE}">
      <text>
        <t>[Threaded comment]
Your version of Excel allows you to read this threaded comment; however, any edits to it will get removed if the file is opened in a newer version of Excel. Learn more: https://go.microsoft.com/fwlink/?linkid=870924
Comment:
    11 points - Elyse
5 points - Madison Barnett</t>
      </text>
    </comment>
    <comment ref="I16" authorId="2" shapeId="0" xr:uid="{CC694715-7C90-4F3F-BEC9-85C9EE97CB94}">
      <text>
        <t>[Threaded comment]
Your version of Excel allows you to read this threaded comment; however, any edits to it will get removed if the file is opened in a newer version of Excel. Learn more: https://go.microsoft.com/fwlink/?linkid=870924
Comment:
    Marian Barnett</t>
      </text>
    </comment>
    <comment ref="J16" authorId="3" shapeId="0" xr:uid="{DEA801B1-A451-4029-89DC-0DE151DF3CD1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Addison Rowe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tc={AE259B00-E9F0-4025-AC67-C34C5F01F750}</author>
    <author>tc={1C2A33C6-DA08-47F0-9079-D3EC373E90D8}</author>
    <author>tc={F368A294-8CF2-4CCF-B3B3-FA7BB17DE010}</author>
    <author>tc={E96421D0-62FB-41CB-9B26-D4E1F01CFDA4}</author>
    <author>tc={8DCD1194-C384-43CE-8363-DA083EC2CE28}</author>
    <author>tc={84CB4996-6096-480F-975A-780B5F59ED40}</author>
    <author>tc={9BC7D7DE-30AE-40B2-8A6C-55984F4C4D0F}</author>
    <author>tc={769D293F-28FB-4255-A5C0-BD4CE9BA1D0D}</author>
  </authors>
  <commentList>
    <comment ref="E7" authorId="0" shapeId="0" xr:uid="{AE259B00-E9F0-4025-AC67-C34C5F01F750}">
      <text>
        <t>[Threaded comment]
Your version of Excel allows you to read this threaded comment; however, any edits to it will get removed if the file is opened in a newer version of Excel. Learn more: https://go.microsoft.com/fwlink/?linkid=870924
Comment:
    Meredith Longer</t>
      </text>
    </comment>
    <comment ref="F7" authorId="1" shapeId="0" xr:uid="{1C2A33C6-DA08-47F0-9079-D3EC373E90D8}">
      <text>
        <t>[Threaded comment]
Your version of Excel allows you to read this threaded comment; however, any edits to it will get removed if the file is opened in a newer version of Excel. Learn more: https://go.microsoft.com/fwlink/?linkid=870924
Comment:
    Abigail Hartz</t>
      </text>
    </comment>
    <comment ref="G7" authorId="2" shapeId="0" xr:uid="{F368A294-8CF2-4CCF-B3B3-FA7BB17DE010}">
      <text>
        <t>[Threaded comment]
Your version of Excel allows you to read this threaded comment; however, any edits to it will get removed if the file is opened in a newer version of Excel. Learn more: https://go.microsoft.com/fwlink/?linkid=870924
Comment:
    Meredith Longer</t>
      </text>
    </comment>
    <comment ref="H9" authorId="3" shapeId="0" xr:uid="{E96421D0-62FB-41CB-9B26-D4E1F01CFDA4}">
      <text>
        <t>[Threaded comment]
Your version of Excel allows you to read this threaded comment; however, any edits to it will get removed if the file is opened in a newer version of Excel. Learn more: https://go.microsoft.com/fwlink/?linkid=870924
Comment:
    Madison Barnett</t>
      </text>
    </comment>
    <comment ref="E10" authorId="4" shapeId="0" xr:uid="{8DCD1194-C384-43CE-8363-DA083EC2CE28}">
      <text>
        <t>[Threaded comment]
Your version of Excel allows you to read this threaded comment; however, any edits to it will get removed if the file is opened in a newer version of Excel. Learn more: https://go.microsoft.com/fwlink/?linkid=870924
Comment:
    Madison Grejdus</t>
      </text>
    </comment>
    <comment ref="G10" authorId="5" shapeId="0" xr:uid="{84CB4996-6096-480F-975A-780B5F59ED40}">
      <text>
        <t>[Threaded comment]
Your version of Excel allows you to read this threaded comment; however, any edits to it will get removed if the file is opened in a newer version of Excel. Learn more: https://go.microsoft.com/fwlink/?linkid=870924
Comment:
    Kelly Campbell</t>
      </text>
    </comment>
    <comment ref="I10" authorId="6" shapeId="0" xr:uid="{9BC7D7DE-30AE-40B2-8A6C-55984F4C4D0F}">
      <text>
        <t>[Threaded comment]
Your version of Excel allows you to read this threaded comment; however, any edits to it will get removed if the file is opened in a newer version of Excel. Learn more: https://go.microsoft.com/fwlink/?linkid=870924
Comment:
    Becky Weik</t>
      </text>
    </comment>
    <comment ref="J10" authorId="7" shapeId="0" xr:uid="{769D293F-28FB-4255-A5C0-BD4CE9BA1D0D}">
      <text>
        <t>[Threaded comment]
Your version of Excel allows you to read this threaded comment; however, any edits to it will get removed if the file is opened in a newer version of Excel. Learn more: https://go.microsoft.com/fwlink/?linkid=870924
Comment:
    Saxtyn Lutz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tc={81AC2AEA-BE11-4E19-B05A-42A92FCF9F2A}</author>
    <author>tc={3F70E3C9-15CA-4E78-917B-89CC2EF6C2FB}</author>
  </authors>
  <commentList>
    <comment ref="H6" authorId="0" shapeId="0" xr:uid="{81AC2AEA-BE11-4E19-B05A-42A92FCF9F2A}">
      <text>
        <t>[Threaded comment]
Your version of Excel allows you to read this threaded comment; however, any edits to it will get removed if the file is opened in a newer version of Excel. Learn more: https://go.microsoft.com/fwlink/?linkid=870924
Comment:
    Lucy Boltz</t>
      </text>
    </comment>
    <comment ref="I6" authorId="1" shapeId="0" xr:uid="{3F70E3C9-15CA-4E78-917B-89CC2EF6C2FB}">
      <text>
        <t>[Threaded comment]
Your version of Excel allows you to read this threaded comment; however, any edits to it will get removed if the file is opened in a newer version of Excel. Learn more: https://go.microsoft.com/fwlink/?linkid=870924
Comment:
    Steph Krzak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tc={BB44AE15-FA41-4E45-B54E-F13B60A8B38E}</author>
    <author>tc={4536FD45-B8ED-4D5D-BE23-3E4C1D8CB1D2}</author>
    <author>tc={EFB97FE6-7729-4097-AC79-E86EAD681B22}</author>
    <author>tc={365663D3-A171-47F1-B057-59CFF6788FFE}</author>
    <author>tc={F31F24AE-8B9F-41A0-A5E1-98D49BF15463}</author>
    <author>tc={D7DE8873-7BD4-40AF-BF05-46AED6947225}</author>
    <author>tc={8E27010B-DDFC-4FCA-97C9-C440E2E65BC4}</author>
    <author>tc={42EA1133-DC22-4BC1-8BCB-8E7BAD7C77D6}</author>
    <author>tc={29855245-C706-4012-8C1D-D1EBDB102183}</author>
    <author>tc={C1D79005-A131-408B-934F-92E8B6628DCA}</author>
    <author>tc={419AAEC0-EEDD-4FE3-91ED-20F6A6BF63F6}</author>
    <author>tc={05004E7A-1B6E-48D6-997C-D81CB0441B02}</author>
    <author>tc={8B8BE9B0-6A60-405F-8877-D58F29E74E9B}</author>
    <author>tc={A20B89DC-A025-4572-B5F9-6DE2774F0D84}</author>
    <author>tc={3A312C12-0126-4B1F-A786-B5C4FAC00E8A}</author>
    <author>tc={2E927B0F-E418-4F41-9445-CE117C4A223F}</author>
    <author>tc={C3E33FC4-F922-4413-BF41-90D2DE34F96B}</author>
  </authors>
  <commentList>
    <comment ref="D7" authorId="0" shapeId="0" xr:uid="{BB44AE15-FA41-4E45-B54E-F13B60A8B38E}">
      <text>
        <t>[Threaded comment]
Your version of Excel allows you to read this threaded comment; however, any edits to it will get removed if the file is opened in a newer version of Excel. Learn more: https://go.microsoft.com/fwlink/?linkid=870924
Comment:
    Rocky Balboa</t>
      </text>
    </comment>
    <comment ref="E7" authorId="1" shapeId="0" xr:uid="{4536FD45-B8ED-4D5D-BE23-3E4C1D8CB1D2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F7" authorId="2" shapeId="0" xr:uid="{EFB97FE6-7729-4097-AC79-E86EAD681B22}">
      <text>
        <t>[Threaded comment]
Your version of Excel allows you to read this threaded comment; however, any edits to it will get removed if the file is opened in a newer version of Excel. Learn more: https://go.microsoft.com/fwlink/?linkid=870924
Comment:
    Fly High</t>
      </text>
    </comment>
    <comment ref="G7" authorId="3" shapeId="0" xr:uid="{365663D3-A171-47F1-B057-59CFF6788FFE}">
      <text>
        <t>[Threaded comment]
Your version of Excel allows you to read this threaded comment; however, any edits to it will get removed if the file is opened in a newer version of Excel. Learn more: https://go.microsoft.com/fwlink/?linkid=870924
Comment:
    Sona Bella</t>
      </text>
    </comment>
    <comment ref="H7" authorId="4" shapeId="0" xr:uid="{F31F24AE-8B9F-41A0-A5E1-98D49BF15463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I7" authorId="5" shapeId="0" xr:uid="{D7DE8873-7BD4-40AF-BF05-46AED6947225}">
      <text>
        <t>[Threaded comment]
Your version of Excel allows you to read this threaded comment; however, any edits to it will get removed if the file is opened in a newer version of Excel. Learn more: https://go.microsoft.com/fwlink/?linkid=870924
Comment:
    Rumor Mill</t>
      </text>
    </comment>
    <comment ref="D8" authorId="6" shapeId="0" xr:uid="{8E27010B-DDFC-4FCA-97C9-C440E2E65BC4}">
      <text>
        <t>[Threaded comment]
Your version of Excel allows you to read this threaded comment; however, any edits to it will get removed if the file is opened in a newer version of Excel. Learn more: https://go.microsoft.com/fwlink/?linkid=870924
Comment:
    Prosperity Run</t>
      </text>
    </comment>
    <comment ref="E8" authorId="7" shapeId="0" xr:uid="{42EA1133-DC22-4BC1-8BCB-8E7BAD7C77D6}">
      <text>
        <t>[Threaded comment]
Your version of Excel allows you to read this threaded comment; however, any edits to it will get removed if the file is opened in a newer version of Excel. Learn more: https://go.microsoft.com/fwlink/?linkid=870924
Comment:
    Rumor Mill</t>
      </text>
    </comment>
    <comment ref="G8" authorId="8" shapeId="0" xr:uid="{29855245-C706-4012-8C1D-D1EBDB102183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H8" authorId="9" shapeId="0" xr:uid="{C1D79005-A131-408B-934F-92E8B6628DCA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  <comment ref="I8" authorId="10" shapeId="0" xr:uid="{419AAEC0-EEDD-4FE3-91ED-20F6A6BF63F6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in Stone</t>
      </text>
    </comment>
    <comment ref="D9" authorId="11" shapeId="0" xr:uid="{05004E7A-1B6E-48D6-997C-D81CB0441B02}">
      <text>
        <t>[Threaded comment]
Your version of Excel allows you to read this threaded comment; however, any edits to it will get removed if the file is opened in a newer version of Excel. Learn more: https://go.microsoft.com/fwlink/?linkid=870924
Comment:
    Fly High</t>
      </text>
    </comment>
    <comment ref="F9" authorId="12" shapeId="0" xr:uid="{8B8BE9B0-6A60-405F-8877-D58F29E74E9B}">
      <text>
        <t>[Threaded comment]
Your version of Excel allows you to read this threaded comment; however, any edits to it will get removed if the file is opened in a newer version of Excel. Learn more: https://go.microsoft.com/fwlink/?linkid=870924
Comment:
    Prosperity Run</t>
      </text>
    </comment>
    <comment ref="G9" authorId="13" shapeId="0" xr:uid="{A20B89DC-A025-4572-B5F9-6DE2774F0D84}">
      <text>
        <t>[Threaded comment]
Your version of Excel allows you to read this threaded comment; however, any edits to it will get removed if the file is opened in a newer version of Excel. Learn more: https://go.microsoft.com/fwlink/?linkid=870924
Comment:
    Prosperity Run</t>
      </text>
    </comment>
    <comment ref="H9" authorId="14" shapeId="0" xr:uid="{3A312C12-0126-4B1F-A786-B5C4FAC00E8A}">
      <text>
        <t>[Threaded comment]
Your version of Excel allows you to read this threaded comment; however, any edits to it will get removed if the file is opened in a newer version of Excel. Learn more: https://go.microsoft.com/fwlink/?linkid=870924
Comment:
    Prosperity Run</t>
      </text>
    </comment>
    <comment ref="H10" authorId="15" shapeId="0" xr:uid="{2E927B0F-E418-4F41-9445-CE117C4A223F}">
      <text>
        <t>[Threaded comment]
Your version of Excel allows you to read this threaded comment; however, any edits to it will get removed if the file is opened in a newer version of Excel. Learn more: https://go.microsoft.com/fwlink/?linkid=870924
Comment:
    Everest</t>
      </text>
    </comment>
    <comment ref="F17" authorId="16" shapeId="0" xr:uid="{C3E33FC4-F922-4413-BF41-90D2DE34F96B}">
      <text>
        <t>[Threaded comment]
Your version of Excel allows you to read this threaded comment; however, any edits to it will get removed if the file is opened in a newer version of Excel. Learn more: https://go.microsoft.com/fwlink/?linkid=870924
Comment:
    Maple Queen</t>
      </text>
    </comment>
  </commentList>
</comments>
</file>

<file path=xl/sharedStrings.xml><?xml version="1.0" encoding="utf-8"?>
<sst xmlns="http://schemas.openxmlformats.org/spreadsheetml/2006/main" count="1191" uniqueCount="407">
  <si>
    <t>Total</t>
  </si>
  <si>
    <t>Horse</t>
  </si>
  <si>
    <t>Leadline</t>
  </si>
  <si>
    <t>Short Stirrup</t>
  </si>
  <si>
    <t>Crossrail Hunter</t>
  </si>
  <si>
    <t>Beginner Rider</t>
  </si>
  <si>
    <t>Green Hunter</t>
  </si>
  <si>
    <t>Modified Hunter</t>
  </si>
  <si>
    <t>Long Stirrup Equitation</t>
  </si>
  <si>
    <t>Pre-Short Stirrup</t>
  </si>
  <si>
    <t>Crossrail Equitation Medal</t>
  </si>
  <si>
    <t>Junior/Adult Equitation Medal</t>
  </si>
  <si>
    <t>Low/Open Hunter</t>
  </si>
  <si>
    <t>Crossrail Jumpers</t>
  </si>
  <si>
    <t>Itty Bitty Jumpers</t>
  </si>
  <si>
    <t>Preliminary Jumpers</t>
  </si>
  <si>
    <t>Low Child/Adult Jumpers</t>
  </si>
  <si>
    <t>Avery Brown</t>
  </si>
  <si>
    <t>Madison Gordon</t>
  </si>
  <si>
    <t>Sizzle</t>
  </si>
  <si>
    <t>Happy Feet</t>
  </si>
  <si>
    <t>Maegyn MacLean</t>
  </si>
  <si>
    <t>Flat Stanley</t>
  </si>
  <si>
    <t>Math Major</t>
  </si>
  <si>
    <t>Madison Barnett</t>
  </si>
  <si>
    <t>Alyssa Tucci</t>
  </si>
  <si>
    <t>Stephanie Krzak</t>
  </si>
  <si>
    <t>Michaela Schock</t>
  </si>
  <si>
    <t>Crosby</t>
  </si>
  <si>
    <t>Annalisa Griffiths</t>
  </si>
  <si>
    <t>Sarah Bryan</t>
  </si>
  <si>
    <t>Indian Outlaw</t>
  </si>
  <si>
    <t>Prosperity Run</t>
  </si>
  <si>
    <t>Fly High</t>
  </si>
  <si>
    <t>Dream Come True</t>
  </si>
  <si>
    <t>Long Stirrup</t>
  </si>
  <si>
    <t>Click Here to Return to Table of Contents</t>
  </si>
  <si>
    <t>Katelyn Riehl</t>
  </si>
  <si>
    <t>Julia May</t>
  </si>
  <si>
    <t>God of War</t>
  </si>
  <si>
    <t>Bar B Nulas Black Gold</t>
  </si>
  <si>
    <t>Elita Bogdanova</t>
  </si>
  <si>
    <t>Ella Register</t>
  </si>
  <si>
    <t>Angelina Shumaker</t>
  </si>
  <si>
    <t>Jadelynn Smolarski</t>
  </si>
  <si>
    <t>Jill Distler</t>
  </si>
  <si>
    <t>Talk of the Town</t>
  </si>
  <si>
    <t>Saxtyn Lutz</t>
  </si>
  <si>
    <t>Remain Silent</t>
  </si>
  <si>
    <t>Abigail Strauss</t>
  </si>
  <si>
    <t>Perfect Ice</t>
  </si>
  <si>
    <t>Callie Davis</t>
  </si>
  <si>
    <t>Melissa Pulliam</t>
  </si>
  <si>
    <t>Destined to Be</t>
  </si>
  <si>
    <t>Madison Essig</t>
  </si>
  <si>
    <t>Ops Overlord</t>
  </si>
  <si>
    <t>Bust a Move</t>
  </si>
  <si>
    <t>Braylee Bryant</t>
  </si>
  <si>
    <t>Madison Landis</t>
  </si>
  <si>
    <t>Abilene Griffiths</t>
  </si>
  <si>
    <t>Short Stirrup Equitation</t>
  </si>
  <si>
    <t>Walk-Trot</t>
  </si>
  <si>
    <t>Novice Equitation</t>
  </si>
  <si>
    <t>Pleasure Horse and Pony</t>
  </si>
  <si>
    <t>Open Equitation</t>
  </si>
  <si>
    <t>Low / Open Hunter</t>
  </si>
  <si>
    <t>Pony / Horse Medal</t>
  </si>
  <si>
    <t>Low Child / Low Adult Hunter Horse</t>
  </si>
  <si>
    <t>Pole Jumpers</t>
  </si>
  <si>
    <t>Thoroughbred Jumpers</t>
  </si>
  <si>
    <t>Low Child / Adult Jumpers</t>
  </si>
  <si>
    <t>Child / Adult Jumpers</t>
  </si>
  <si>
    <t>Saoirse Taylor</t>
  </si>
  <si>
    <t>Mr. Blue Sky</t>
  </si>
  <si>
    <t>Owner</t>
  </si>
  <si>
    <t>Ruby Tuesday LF</t>
  </si>
  <si>
    <t>Roaming Gypsy Dream Farm</t>
  </si>
  <si>
    <t>Miriam Martin</t>
  </si>
  <si>
    <t>Djust Berlin</t>
  </si>
  <si>
    <t>Island Star</t>
  </si>
  <si>
    <t>Remy Dunham</t>
  </si>
  <si>
    <t>Abigail Hartz</t>
  </si>
  <si>
    <t>Far Fetched</t>
  </si>
  <si>
    <t>Magic in the Air</t>
  </si>
  <si>
    <t>Jordan Allen</t>
  </si>
  <si>
    <t>Soldier Boy</t>
  </si>
  <si>
    <t>Meredith Longer</t>
  </si>
  <si>
    <t>Leap of Faith</t>
  </si>
  <si>
    <t>Madison Kuhn</t>
  </si>
  <si>
    <t>Madison Grejdus</t>
  </si>
  <si>
    <t>Lydia Kitsch</t>
  </si>
  <si>
    <t>Larissa Fischer</t>
  </si>
  <si>
    <t>Alexis Cassel</t>
  </si>
  <si>
    <t>Morgan Chambers</t>
  </si>
  <si>
    <t>Emily Hornung</t>
  </si>
  <si>
    <t>Kobalt</t>
  </si>
  <si>
    <t>Morgan Stewart</t>
  </si>
  <si>
    <t>Carly Gutmann</t>
  </si>
  <si>
    <t>Lottie Douts</t>
  </si>
  <si>
    <t>Muddy Puddles</t>
  </si>
  <si>
    <t>Placings</t>
  </si>
  <si>
    <t>2022 Silver Moon Horse Show Series Point Standings</t>
  </si>
  <si>
    <t>4/16</t>
  </si>
  <si>
    <t>4/30</t>
  </si>
  <si>
    <t>5/21</t>
  </si>
  <si>
    <t>6/18</t>
  </si>
  <si>
    <t>8/6</t>
  </si>
  <si>
    <t>9/24</t>
  </si>
  <si>
    <t>10/15</t>
  </si>
  <si>
    <t>***Rider***</t>
  </si>
  <si>
    <t>Member</t>
  </si>
  <si>
    <t>***Horse***</t>
  </si>
  <si>
    <t>Rider(s)</t>
  </si>
  <si>
    <t>Crossrail Eq Medal</t>
  </si>
  <si>
    <t>Junior / Adult Eq Medal</t>
  </si>
  <si>
    <t>Low Child / Child Hunter Pony</t>
  </si>
  <si>
    <t>Maple Queen</t>
  </si>
  <si>
    <t>All that Sparkle</t>
  </si>
  <si>
    <t>Sierra Marinkov</t>
  </si>
  <si>
    <t>Savanna Good</t>
  </si>
  <si>
    <t>Caden Reigert</t>
  </si>
  <si>
    <t>Sarah Tucci</t>
  </si>
  <si>
    <t>Julia Zentner</t>
  </si>
  <si>
    <t>Alexis Doane</t>
  </si>
  <si>
    <t>Tambora</t>
  </si>
  <si>
    <t>Silas</t>
  </si>
  <si>
    <t>Sweet Annie</t>
  </si>
  <si>
    <t>Clemintine</t>
  </si>
  <si>
    <t>Rilynn Gehman</t>
  </si>
  <si>
    <t>BellaJoe Sharpley</t>
  </si>
  <si>
    <t>Set in Stone, Math Major, All that Sparkle</t>
  </si>
  <si>
    <t>Lainey McAllister</t>
  </si>
  <si>
    <t>Rocky Balboa, Sona Bella</t>
  </si>
  <si>
    <t>Wrenn Homan</t>
  </si>
  <si>
    <t>Jaide Thomason</t>
  </si>
  <si>
    <t>Alexis Wallis</t>
  </si>
  <si>
    <t>Trinity Vozzella</t>
  </si>
  <si>
    <t>Alyssa Grillo</t>
  </si>
  <si>
    <t>Morgan Wise</t>
  </si>
  <si>
    <t>Evne Estrada</t>
  </si>
  <si>
    <t>Belle</t>
  </si>
  <si>
    <t>Everest</t>
  </si>
  <si>
    <t>Shh It's a Secret</t>
  </si>
  <si>
    <t>Arial Meehan</t>
  </si>
  <si>
    <t>Kelly Neustadter</t>
  </si>
  <si>
    <t>Pamela Iswalt</t>
  </si>
  <si>
    <t>Hailey Heitz</t>
  </si>
  <si>
    <t>Cupcake</t>
  </si>
  <si>
    <t>Fiona Stoltzfus</t>
  </si>
  <si>
    <t>Sweet Success</t>
  </si>
  <si>
    <t>Buzz Lightyear</t>
  </si>
  <si>
    <t>Elyse Geiger</t>
  </si>
  <si>
    <t>Sergeant Pepper</t>
  </si>
  <si>
    <t>Gianna Turner</t>
  </si>
  <si>
    <t>Destiny Hoffman</t>
  </si>
  <si>
    <t>Maggie Stapinski</t>
  </si>
  <si>
    <t>Becca Pfeffer</t>
  </si>
  <si>
    <t>Shannon Plempel</t>
  </si>
  <si>
    <t>Addison</t>
  </si>
  <si>
    <t>Sergeant Pepper, Atomic Number 7</t>
  </si>
  <si>
    <t>Out of the Blue</t>
  </si>
  <si>
    <t>Hope Davis</t>
  </si>
  <si>
    <t>Bologna Man</t>
  </si>
  <si>
    <t>Ivoree Wenrich</t>
  </si>
  <si>
    <t>Kaitlyn Dehoff</t>
  </si>
  <si>
    <t>King</t>
  </si>
  <si>
    <t>Autumn Fox</t>
  </si>
  <si>
    <t>A Touch of Jazz</t>
  </si>
  <si>
    <t>Christina Blyznyuk</t>
  </si>
  <si>
    <t>Phoebe</t>
  </si>
  <si>
    <t>Victoria Merritt</t>
  </si>
  <si>
    <t>Chelsey Poole</t>
  </si>
  <si>
    <t>Jasmine Teleguz</t>
  </si>
  <si>
    <t>Atomic Number 7</t>
  </si>
  <si>
    <t>Taylor Hershberger</t>
  </si>
  <si>
    <t>Hannah Harris</t>
  </si>
  <si>
    <t>Bentley</t>
  </si>
  <si>
    <t>Cinderella Story</t>
  </si>
  <si>
    <t>Tenderfoot Stables</t>
  </si>
  <si>
    <t>Lydia</t>
  </si>
  <si>
    <t>Paisley's Journey</t>
  </si>
  <si>
    <t>Vicky Martin</t>
  </si>
  <si>
    <t>Carley Sweigart</t>
  </si>
  <si>
    <t>Elyse Geiger, Madison Barnett</t>
  </si>
  <si>
    <t>Holly Schnader</t>
  </si>
  <si>
    <t>WhatDoIStandFor</t>
  </si>
  <si>
    <t>Casimir C</t>
  </si>
  <si>
    <t>Out on the Town</t>
  </si>
  <si>
    <t>Fishing Creek</t>
  </si>
  <si>
    <t>Christine Dunham</t>
  </si>
  <si>
    <t>Kylie Dunham</t>
  </si>
  <si>
    <t>Button Ridge Farm</t>
  </si>
  <si>
    <t>Becky Weik</t>
  </si>
  <si>
    <t>Miss Pink</t>
  </si>
  <si>
    <t>Lovin' is Easy</t>
  </si>
  <si>
    <t>Meredith Longer, Abigail Hartz</t>
  </si>
  <si>
    <t>Riley Mattes</t>
  </si>
  <si>
    <t>Ayla Good</t>
  </si>
  <si>
    <t>Juliette Newton</t>
  </si>
  <si>
    <t>Ava Groy</t>
  </si>
  <si>
    <t>One Mad Piper</t>
  </si>
  <si>
    <t>Madeline Aikman</t>
  </si>
  <si>
    <t>Kristine Miller</t>
  </si>
  <si>
    <t>Kristine's Diamond</t>
  </si>
  <si>
    <t>Fly High, Prosperity Run</t>
  </si>
  <si>
    <t>Lilly Tolley</t>
  </si>
  <si>
    <t>Eilis DiIorio</t>
  </si>
  <si>
    <t>Romaing Gypsy Dream Farm</t>
  </si>
  <si>
    <t>Days of Glory</t>
  </si>
  <si>
    <t>Lydia Harrison</t>
  </si>
  <si>
    <t>Sangria</t>
  </si>
  <si>
    <t>Jennifer Ruth</t>
  </si>
  <si>
    <t>Riley Pauley</t>
  </si>
  <si>
    <t>Addison, Prosperity Run</t>
  </si>
  <si>
    <t>Everybody Loves Ralphie</t>
  </si>
  <si>
    <t>Jamie Cikovic</t>
  </si>
  <si>
    <t>BijouD-Amuor</t>
  </si>
  <si>
    <t>Campbell Sands</t>
  </si>
  <si>
    <t>Emma Labagh</t>
  </si>
  <si>
    <t>Sona Belle</t>
  </si>
  <si>
    <t>4/10</t>
  </si>
  <si>
    <t>Puddle Jumpers</t>
  </si>
  <si>
    <t>Child/Adult Jumpers</t>
  </si>
  <si>
    <t>JDSCOWGIRLPLAYSNSPURS</t>
  </si>
  <si>
    <t>Busch Classic</t>
  </si>
  <si>
    <t>Time Step</t>
  </si>
  <si>
    <t>Crystal Bucks</t>
  </si>
  <si>
    <t>Riley Bowman</t>
  </si>
  <si>
    <t>Bethany Harrower</t>
  </si>
  <si>
    <t>Gio Lemon</t>
  </si>
  <si>
    <t>Returned Retiree</t>
  </si>
  <si>
    <t>Surprise Twist</t>
  </si>
  <si>
    <t>Caden Nolt</t>
  </si>
  <si>
    <t>Awesome Speed</t>
  </si>
  <si>
    <t>Semper Fi</t>
  </si>
  <si>
    <t>Benjamin Button</t>
  </si>
  <si>
    <t>Brie Strauss</t>
  </si>
  <si>
    <t>Annika Griffiths</t>
  </si>
  <si>
    <t>Ciara Russo</t>
  </si>
  <si>
    <t>Hall</t>
  </si>
  <si>
    <t>D'avignon</t>
  </si>
  <si>
    <t>Avery Kelly</t>
  </si>
  <si>
    <t>Staarbux JC</t>
  </si>
  <si>
    <t>Ruby Slippers</t>
  </si>
  <si>
    <t>Courtney Conner</t>
  </si>
  <si>
    <t>Light it Up</t>
  </si>
  <si>
    <t>Emmy's Grey Angel</t>
  </si>
  <si>
    <t>Kimberly Landis</t>
  </si>
  <si>
    <t>Jamie Gilbert-Kulp</t>
  </si>
  <si>
    <t>Chewy</t>
  </si>
  <si>
    <t>Sir Wallace</t>
  </si>
  <si>
    <t>William Slater</t>
  </si>
  <si>
    <t>Low Children's / Children's Hunter Pony</t>
  </si>
  <si>
    <t>Low Children's / Low Adult Hunter Horse</t>
  </si>
  <si>
    <t>Pleasure Horse / Pony</t>
  </si>
  <si>
    <t>Table of Contents (Click on the division you want to go to)</t>
  </si>
  <si>
    <t>Elyse Geiger, Madison Gordon</t>
  </si>
  <si>
    <t>Jaelyn Coe</t>
  </si>
  <si>
    <t>Jodee Gold</t>
  </si>
  <si>
    <t>Lucy Legge</t>
  </si>
  <si>
    <t>TR Mikimoto</t>
  </si>
  <si>
    <t>Angela Storti</t>
  </si>
  <si>
    <t>Carakatoa</t>
  </si>
  <si>
    <t>Maple Queen, Sona Bella, Math Major, All That Sparkle</t>
  </si>
  <si>
    <t>Molly Surderski</t>
  </si>
  <si>
    <t>Haymar's Prince Charming</t>
  </si>
  <si>
    <t>Harper Hess</t>
  </si>
  <si>
    <t>Remain Silent, Rocky Balboa, Set in Stone, Maple Queen</t>
  </si>
  <si>
    <t>Belle, Set in Stone, Rumor Mill, Sona Bella</t>
  </si>
  <si>
    <t>Alfred</t>
  </si>
  <si>
    <t>Allyson Woodring</t>
  </si>
  <si>
    <t>Lucky</t>
  </si>
  <si>
    <t>Sona Bella, Maple Queen, Remain Silent, Set in Stone</t>
  </si>
  <si>
    <t>Rocky Balboa, Maple Queen, Rumor Mill</t>
  </si>
  <si>
    <t>Everest, Severi</t>
  </si>
  <si>
    <t>Lindell AC</t>
  </si>
  <si>
    <t>Hannah Fisher</t>
  </si>
  <si>
    <t>Teresa Singh</t>
  </si>
  <si>
    <t>Shannon Plempel, Madison Barnett</t>
  </si>
  <si>
    <t>Silver Starr</t>
  </si>
  <si>
    <t>Averee Lutz</t>
  </si>
  <si>
    <t>Kendra Lutz</t>
  </si>
  <si>
    <t>Russian Roulette</t>
  </si>
  <si>
    <t>Kami Bresch</t>
  </si>
  <si>
    <t>Addie Hess</t>
  </si>
  <si>
    <t>Topside Trader</t>
  </si>
  <si>
    <t>Chelsea Wilkey</t>
  </si>
  <si>
    <t>Victoria Flanagan</t>
  </si>
  <si>
    <t>Myla Kerr</t>
  </si>
  <si>
    <t>Frosted Rose</t>
  </si>
  <si>
    <t>MBP Equestrian LLC</t>
  </si>
  <si>
    <t>Morgan Chambers, Ryland Hollinger</t>
  </si>
  <si>
    <t>Mom's Spaghetti</t>
  </si>
  <si>
    <t>Tricky Posey</t>
  </si>
  <si>
    <t>Katie Oches</t>
  </si>
  <si>
    <t>Myth R</t>
  </si>
  <si>
    <t>Beth Stephenson</t>
  </si>
  <si>
    <t>Made You Look</t>
  </si>
  <si>
    <t>Anna Gwadzinski</t>
  </si>
  <si>
    <t>GunBarrel Grey</t>
  </si>
  <si>
    <t>Madyson Kuntz</t>
  </si>
  <si>
    <t>Hunts Dukes of Dakota</t>
  </si>
  <si>
    <t>Kelly Kuntz</t>
  </si>
  <si>
    <t>Olivia Coatsworth</t>
  </si>
  <si>
    <t>Angela Serpico</t>
  </si>
  <si>
    <t>False I.D.</t>
  </si>
  <si>
    <t>Leah Hennessy</t>
  </si>
  <si>
    <t>Brooke Wagner</t>
  </si>
  <si>
    <t>Savannah</t>
  </si>
  <si>
    <t>Set in Stone, Maple Queen, Rocky Balboa, Rumor Mill</t>
  </si>
  <si>
    <t>Sona Bella, Math Major</t>
  </si>
  <si>
    <t>Lovin is Easy, Sona Bella</t>
  </si>
  <si>
    <t>Rocky Balboa</t>
  </si>
  <si>
    <t>Harper Hill</t>
  </si>
  <si>
    <t>Ava McKenzie</t>
  </si>
  <si>
    <t>Roslyn Spence</t>
  </si>
  <si>
    <t>Chiara Noble</t>
  </si>
  <si>
    <t>Lilly of the Valley</t>
  </si>
  <si>
    <t>Anna Logscbh</t>
  </si>
  <si>
    <t>Ava Albera</t>
  </si>
  <si>
    <t>Moving Mountains</t>
  </si>
  <si>
    <t>Christine Glover</t>
  </si>
  <si>
    <t>Severi</t>
  </si>
  <si>
    <t>Jessica Wolfskill</t>
  </si>
  <si>
    <t>Teenie Bit of Heaven</t>
  </si>
  <si>
    <t>Hekili</t>
  </si>
  <si>
    <t>Good Boy Leo</t>
  </si>
  <si>
    <t>Heidi Douts</t>
  </si>
  <si>
    <t>Ella Smith</t>
  </si>
  <si>
    <t>Bok Choy Betty</t>
  </si>
  <si>
    <t>One Mad Piper, Everest</t>
  </si>
  <si>
    <t>Melissa Pulliam, Lucy Boltz, Steph Krzak</t>
  </si>
  <si>
    <t>All That Sparkle</t>
  </si>
  <si>
    <t>Yours Truly</t>
  </si>
  <si>
    <t>Luke</t>
  </si>
  <si>
    <t>Valerie Purretta</t>
  </si>
  <si>
    <t>Norah Kraybill</t>
  </si>
  <si>
    <t>Rikki</t>
  </si>
  <si>
    <t>Ally Sternat</t>
  </si>
  <si>
    <t>Sherry</t>
  </si>
  <si>
    <t>D&amp;D Farms</t>
  </si>
  <si>
    <t>Allison Wilson</t>
  </si>
  <si>
    <t>Over the Moon</t>
  </si>
  <si>
    <t>Sohia Spencer</t>
  </si>
  <si>
    <t>Sophia Spencer</t>
  </si>
  <si>
    <t>She's My Sherry</t>
  </si>
  <si>
    <t>Dominique Alspaugh</t>
  </si>
  <si>
    <t>Whyoming-RSF</t>
  </si>
  <si>
    <t>Erica Knipp</t>
  </si>
  <si>
    <t>Sarah Benner</t>
  </si>
  <si>
    <t>All that Sparkle, Maple Queen</t>
  </si>
  <si>
    <t>Addison, Remain Silent, Rocky Balboa, Set in Stone, Sona Bella</t>
  </si>
  <si>
    <t>Math Major, Prosperity Run, Rocky Balboa, Maple Queen</t>
  </si>
  <si>
    <t>Anna Sante</t>
  </si>
  <si>
    <t>Mr. Kranz</t>
  </si>
  <si>
    <t>Chelsea Bentman</t>
  </si>
  <si>
    <t>Triton's Encounter</t>
  </si>
  <si>
    <t>Grace Connolly</t>
  </si>
  <si>
    <t>Chelease Bentman</t>
  </si>
  <si>
    <t>Crystal Smith</t>
  </si>
  <si>
    <t>Marian Barnett, Addison Rowe</t>
  </si>
  <si>
    <t>Addison Rowe</t>
  </si>
  <si>
    <t>Oh Momma Mia</t>
  </si>
  <si>
    <t>Mackenzie Peffley</t>
  </si>
  <si>
    <t>For Grins n Chuckles</t>
  </si>
  <si>
    <t>Moment of Flight</t>
  </si>
  <si>
    <t>Anna Logachev</t>
  </si>
  <si>
    <t>Madison Grejdus, Becky Weik, Saxtyn Lutz</t>
  </si>
  <si>
    <t>Guilia D'Addessi</t>
  </si>
  <si>
    <t>Prosperity Run, Rumor Mill, Maple Queen, Set in Stone</t>
  </si>
  <si>
    <t>Rocky Balboa, Set in Stone, Fly High, Sona Bella, Rumor Mill</t>
  </si>
  <si>
    <t>Ella Zaengle</t>
  </si>
  <si>
    <t>Belvedere</t>
  </si>
  <si>
    <t>Math Major, Fly High</t>
  </si>
  <si>
    <t>Kaelynn Pulliam</t>
  </si>
  <si>
    <t>Slowmoe</t>
  </si>
  <si>
    <t>Tori Rock</t>
  </si>
  <si>
    <t>Autumn Redden</t>
  </si>
  <si>
    <t>Beste Gentleman</t>
  </si>
  <si>
    <t>Emily Hunter</t>
  </si>
  <si>
    <t>Emily Robinson</t>
  </si>
  <si>
    <t>Caroline Urban</t>
  </si>
  <si>
    <t>Quinn Wagner</t>
  </si>
  <si>
    <t>Madison Barnett, Madison Gordon</t>
  </si>
  <si>
    <t>Yogi Bear, Lily of the Valley, One Eyed Susan</t>
  </si>
  <si>
    <t>Yogi Bear, Lily of the Valley, Everest</t>
  </si>
  <si>
    <t>Mohican Star, Bust a Move</t>
  </si>
  <si>
    <t>Bella Conner</t>
  </si>
  <si>
    <t>Yogi Bear, One Eyed Susan</t>
  </si>
  <si>
    <t>Kiara DeReyes</t>
  </si>
  <si>
    <t>Rabbit</t>
  </si>
  <si>
    <t>Cheyenne Stoudt</t>
  </si>
  <si>
    <t>Ellie Discuillo</t>
  </si>
  <si>
    <t>11/6</t>
  </si>
  <si>
    <t>Scarlett Redden</t>
  </si>
  <si>
    <t>Norah Kraybill, Madison Gordon</t>
  </si>
  <si>
    <t>Phineas</t>
  </si>
  <si>
    <t>Kaitlyn McGarvey</t>
  </si>
  <si>
    <t>Anna Reeser</t>
  </si>
  <si>
    <t>Don Feister</t>
  </si>
  <si>
    <t>Corazon</t>
  </si>
  <si>
    <t>Apple Jack</t>
  </si>
  <si>
    <t>She's a Keeper</t>
  </si>
  <si>
    <t>Karin Clarke</t>
  </si>
  <si>
    <t>Allison Peck</t>
  </si>
  <si>
    <t>Tizzi</t>
  </si>
  <si>
    <t>Jaimee Wagner, Emily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</si>
</sst>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B05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30"/>
      <color theme="3"/>
      <name val="Harrington"/>
      <family val="5"/>
    </font>
    <font>
      <b/>
      <sz val="25"/>
      <color theme="0"/>
      <name val="Harrington"/>
      <family val="5"/>
    </font>
    <font>
      <b/>
      <sz val="10"/>
      <name val="Arial Narrow"/>
      <family val="2"/>
    </font>
    <font>
      <sz val="12"/>
      <color rgb="FF000000"/>
      <name val="Cambria"/>
      <family val="1"/>
      <scheme val="maj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0"/>
      <name val="Harrington"/>
      <family val="5"/>
    </font>
    <font>
      <b/>
      <u/>
      <sz val="28"/>
      <color theme="0"/>
      <name val="Harrington"/>
      <family val="5"/>
    </font>
  </fonts>
  <fills count="4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45">
    <xf numFmtId="0" fontId="0" fillId="0" borderId="0"/>
    <xf numFmtId="0" fontId="3" fillId="0" borderId="0"/>
    <xf numFmtId="0" fontId="4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8" applyNumberFormat="0" applyAlignment="0" applyProtection="0"/>
    <xf numFmtId="0" fontId="21" fillId="7" borderId="9" applyNumberFormat="0" applyAlignment="0" applyProtection="0"/>
    <xf numFmtId="0" fontId="22" fillId="7" borderId="8" applyNumberFormat="0" applyAlignment="0" applyProtection="0"/>
    <xf numFmtId="0" fontId="23" fillId="0" borderId="10" applyNumberFormat="0" applyFill="0" applyAlignment="0" applyProtection="0"/>
    <xf numFmtId="0" fontId="24" fillId="8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9" borderId="1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33" fillId="0" borderId="0"/>
    <xf numFmtId="0" fontId="34" fillId="0" borderId="0"/>
  </cellStyleXfs>
  <cellXfs count="8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4" fontId="12" fillId="34" borderId="3" xfId="2" applyNumberFormat="1" applyFont="1" applyFill="1" applyBorder="1" applyAlignment="1">
      <alignment horizontal="left" vertical="center"/>
    </xf>
    <xf numFmtId="0" fontId="12" fillId="34" borderId="3" xfId="44" applyFont="1" applyFill="1" applyBorder="1" applyAlignment="1">
      <alignment vertical="center"/>
    </xf>
    <xf numFmtId="164" fontId="12" fillId="34" borderId="3" xfId="2" applyNumberFormat="1" applyFont="1" applyFill="1" applyBorder="1" applyAlignment="1">
      <alignment vertical="center"/>
    </xf>
    <xf numFmtId="0" fontId="6" fillId="34" borderId="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0" fontId="12" fillId="34" borderId="4" xfId="44" applyFont="1" applyFill="1" applyBorder="1" applyAlignment="1">
      <alignment vertical="center"/>
    </xf>
    <xf numFmtId="0" fontId="6" fillId="34" borderId="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39" fillId="38" borderId="0" xfId="71" applyFont="1" applyFill="1" applyBorder="1" applyAlignment="1">
      <alignment vertical="center" wrapText="1"/>
    </xf>
    <xf numFmtId="0" fontId="10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top" wrapText="1"/>
    </xf>
    <xf numFmtId="0" fontId="32" fillId="38" borderId="1" xfId="0" applyFont="1" applyFill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top"/>
    </xf>
    <xf numFmtId="0" fontId="7" fillId="38" borderId="16" xfId="0" applyFont="1" applyFill="1" applyBorder="1" applyAlignment="1">
      <alignment horizontal="center" vertical="top"/>
    </xf>
    <xf numFmtId="0" fontId="0" fillId="38" borderId="16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7" fillId="38" borderId="0" xfId="0" applyFont="1" applyFill="1" applyAlignment="1">
      <alignment horizontal="center" vertical="top"/>
    </xf>
    <xf numFmtId="0" fontId="32" fillId="38" borderId="0" xfId="0" applyFont="1" applyFill="1" applyAlignment="1">
      <alignment horizontal="center" vertical="center"/>
    </xf>
    <xf numFmtId="164" fontId="12" fillId="34" borderId="4" xfId="2" applyNumberFormat="1" applyFont="1" applyFill="1" applyBorder="1" applyAlignment="1">
      <alignment horizontal="left" vertical="center"/>
    </xf>
    <xf numFmtId="164" fontId="12" fillId="34" borderId="4" xfId="2" applyNumberFormat="1" applyFont="1" applyFill="1" applyBorder="1" applyAlignment="1">
      <alignment vertical="center"/>
    </xf>
    <xf numFmtId="0" fontId="6" fillId="39" borderId="4" xfId="0" applyFont="1" applyFill="1" applyBorder="1" applyAlignment="1">
      <alignment horizontal="center" vertical="center"/>
    </xf>
    <xf numFmtId="0" fontId="6" fillId="39" borderId="3" xfId="0" applyFont="1" applyFill="1" applyBorder="1" applyAlignment="1">
      <alignment horizontal="center" vertical="center"/>
    </xf>
    <xf numFmtId="0" fontId="6" fillId="40" borderId="3" xfId="0" applyFont="1" applyFill="1" applyBorder="1" applyAlignment="1">
      <alignment horizontal="center" vertical="center"/>
    </xf>
    <xf numFmtId="0" fontId="6" fillId="4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6" fillId="41" borderId="4" xfId="0" applyNumberFormat="1" applyFont="1" applyFill="1" applyBorder="1" applyAlignment="1">
      <alignment horizontal="center" vertical="center"/>
    </xf>
    <xf numFmtId="2" fontId="6" fillId="41" borderId="3" xfId="0" applyNumberFormat="1" applyFont="1" applyFill="1" applyBorder="1" applyAlignment="1">
      <alignment horizontal="center" vertical="center"/>
    </xf>
    <xf numFmtId="0" fontId="0" fillId="38" borderId="0" xfId="0" applyFill="1"/>
    <xf numFmtId="0" fontId="0" fillId="38" borderId="2" xfId="0" applyFill="1" applyBorder="1"/>
    <xf numFmtId="0" fontId="0" fillId="38" borderId="21" xfId="0" applyFill="1" applyBorder="1"/>
    <xf numFmtId="0" fontId="38" fillId="38" borderId="22" xfId="71" applyFont="1" applyFill="1" applyBorder="1" applyAlignment="1"/>
    <xf numFmtId="2" fontId="6" fillId="47" borderId="4" xfId="0" applyNumberFormat="1" applyFont="1" applyFill="1" applyBorder="1" applyAlignment="1">
      <alignment horizontal="center" vertical="center"/>
    </xf>
    <xf numFmtId="2" fontId="6" fillId="47" borderId="3" xfId="0" applyNumberFormat="1" applyFont="1" applyFill="1" applyBorder="1" applyAlignment="1">
      <alignment horizontal="center" vertical="center"/>
    </xf>
    <xf numFmtId="2" fontId="6" fillId="38" borderId="3" xfId="0" applyNumberFormat="1" applyFont="1" applyFill="1" applyBorder="1" applyAlignment="1">
      <alignment horizontal="center" vertical="center"/>
    </xf>
    <xf numFmtId="2" fontId="6" fillId="38" borderId="4" xfId="0" applyNumberFormat="1" applyFont="1" applyFill="1" applyBorder="1" applyAlignment="1">
      <alignment horizontal="center" vertical="center"/>
    </xf>
    <xf numFmtId="2" fontId="6" fillId="48" borderId="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2" fontId="6" fillId="46" borderId="4" xfId="0" applyNumberFormat="1" applyFont="1" applyFill="1" applyBorder="1" applyAlignment="1">
      <alignment horizontal="center" vertical="center"/>
    </xf>
    <xf numFmtId="0" fontId="6" fillId="45" borderId="3" xfId="0" applyFont="1" applyFill="1" applyBorder="1" applyAlignment="1">
      <alignment horizontal="center" vertical="center"/>
    </xf>
    <xf numFmtId="2" fontId="6" fillId="41" borderId="26" xfId="0" applyNumberFormat="1" applyFont="1" applyFill="1" applyBorder="1" applyAlignment="1">
      <alignment horizontal="center" vertical="center"/>
    </xf>
    <xf numFmtId="0" fontId="6" fillId="41" borderId="3" xfId="0" applyFont="1" applyFill="1" applyBorder="1" applyAlignment="1">
      <alignment horizontal="center" vertical="center"/>
    </xf>
    <xf numFmtId="0" fontId="6" fillId="41" borderId="4" xfId="0" applyFont="1" applyFill="1" applyBorder="1" applyAlignment="1">
      <alignment horizontal="center" vertical="center"/>
    </xf>
    <xf numFmtId="0" fontId="5" fillId="41" borderId="3" xfId="0" applyFont="1" applyFill="1" applyBorder="1" applyAlignment="1">
      <alignment horizontal="center" vertical="center"/>
    </xf>
    <xf numFmtId="2" fontId="6" fillId="39" borderId="4" xfId="0" applyNumberFormat="1" applyFont="1" applyFill="1" applyBorder="1" applyAlignment="1">
      <alignment horizontal="center" vertical="center"/>
    </xf>
    <xf numFmtId="0" fontId="39" fillId="36" borderId="3" xfId="71" applyFont="1" applyFill="1" applyBorder="1" applyAlignment="1">
      <alignment horizontal="center"/>
    </xf>
    <xf numFmtId="0" fontId="40" fillId="43" borderId="3" xfId="71" applyFont="1" applyFill="1" applyBorder="1" applyAlignment="1">
      <alignment horizontal="center"/>
    </xf>
    <xf numFmtId="0" fontId="40" fillId="35" borderId="3" xfId="71" applyFont="1" applyFill="1" applyBorder="1" applyAlignment="1">
      <alignment horizontal="center"/>
    </xf>
    <xf numFmtId="0" fontId="40" fillId="42" borderId="3" xfId="71" applyFont="1" applyFill="1" applyBorder="1" applyAlignment="1">
      <alignment horizontal="center"/>
    </xf>
    <xf numFmtId="0" fontId="40" fillId="36" borderId="3" xfId="71" applyFont="1" applyFill="1" applyBorder="1" applyAlignment="1">
      <alignment horizontal="center"/>
    </xf>
    <xf numFmtId="0" fontId="42" fillId="44" borderId="20" xfId="0" applyFont="1" applyFill="1" applyBorder="1" applyAlignment="1">
      <alignment horizontal="center" vertical="center"/>
    </xf>
    <xf numFmtId="0" fontId="42" fillId="44" borderId="23" xfId="0" applyFont="1" applyFill="1" applyBorder="1" applyAlignment="1">
      <alignment horizontal="center" vertical="center"/>
    </xf>
    <xf numFmtId="0" fontId="42" fillId="44" borderId="24" xfId="0" applyFont="1" applyFill="1" applyBorder="1" applyAlignment="1">
      <alignment horizontal="center" vertical="center"/>
    </xf>
    <xf numFmtId="0" fontId="41" fillId="44" borderId="20" xfId="0" applyFont="1" applyFill="1" applyBorder="1" applyAlignment="1">
      <alignment horizontal="center" vertical="center" wrapText="1"/>
    </xf>
    <xf numFmtId="0" fontId="41" fillId="44" borderId="23" xfId="0" applyFont="1" applyFill="1" applyBorder="1" applyAlignment="1">
      <alignment horizontal="center" vertical="center" wrapText="1"/>
    </xf>
    <xf numFmtId="0" fontId="41" fillId="44" borderId="24" xfId="0" applyFont="1" applyFill="1" applyBorder="1" applyAlignment="1">
      <alignment horizontal="center" vertical="center" wrapText="1"/>
    </xf>
    <xf numFmtId="0" fontId="37" fillId="0" borderId="3" xfId="87" applyFont="1" applyBorder="1" applyAlignment="1">
      <alignment horizontal="center" vertical="center"/>
    </xf>
    <xf numFmtId="49" fontId="37" fillId="34" borderId="18" xfId="87" applyNumberFormat="1" applyFont="1" applyFill="1" applyBorder="1" applyAlignment="1">
      <alignment horizontal="center" vertical="center" wrapText="1"/>
    </xf>
    <xf numFmtId="49" fontId="37" fillId="34" borderId="19" xfId="87" applyNumberFormat="1" applyFont="1" applyFill="1" applyBorder="1" applyAlignment="1">
      <alignment horizontal="center" vertical="center" wrapText="1"/>
    </xf>
    <xf numFmtId="49" fontId="37" fillId="34" borderId="4" xfId="87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9" fillId="37" borderId="3" xfId="71" applyFont="1" applyFill="1" applyBorder="1" applyAlignment="1">
      <alignment horizontal="center" vertical="center" wrapText="1"/>
    </xf>
    <xf numFmtId="49" fontId="37" fillId="34" borderId="26" xfId="87" applyNumberFormat="1" applyFont="1" applyFill="1" applyBorder="1" applyAlignment="1">
      <alignment horizontal="center" vertical="center" wrapText="1"/>
    </xf>
    <xf numFmtId="49" fontId="37" fillId="34" borderId="20" xfId="87" applyNumberFormat="1" applyFont="1" applyFill="1" applyBorder="1" applyAlignment="1">
      <alignment horizontal="center" vertical="center" wrapText="1"/>
    </xf>
    <xf numFmtId="49" fontId="8" fillId="34" borderId="3" xfId="87" applyNumberFormat="1" applyFont="1" applyFill="1" applyBorder="1" applyAlignment="1">
      <alignment horizontal="center" vertical="center" wrapText="1"/>
    </xf>
    <xf numFmtId="49" fontId="37" fillId="34" borderId="3" xfId="87" applyNumberFormat="1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7" fillId="0" borderId="18" xfId="87" applyFont="1" applyBorder="1" applyAlignment="1">
      <alignment horizontal="center" vertical="center"/>
    </xf>
    <xf numFmtId="0" fontId="37" fillId="0" borderId="19" xfId="87" applyFont="1" applyBorder="1" applyAlignment="1">
      <alignment horizontal="center" vertical="center"/>
    </xf>
    <xf numFmtId="0" fontId="37" fillId="0" borderId="4" xfId="87" applyFont="1" applyBorder="1" applyAlignment="1">
      <alignment horizontal="center" vertical="center"/>
    </xf>
  </cellXfs>
  <cellStyles count="145">
    <cellStyle name="20% - Accent1" xfId="21" builtinId="30" customBuiltin="1"/>
    <cellStyle name="20% - Accent1 2" xfId="75" xr:uid="{00000000-0005-0000-0000-000001000000}"/>
    <cellStyle name="20% - Accent1 2 2" xfId="107" xr:uid="{00000000-0005-0000-0000-000002000000}"/>
    <cellStyle name="20% - Accent1 3" xfId="129" xr:uid="{00000000-0005-0000-0000-000003000000}"/>
    <cellStyle name="20% - Accent1 4" xfId="90" xr:uid="{00000000-0005-0000-0000-000004000000}"/>
    <cellStyle name="20% - Accent1 5" xfId="57" xr:uid="{00000000-0005-0000-0000-000005000000}"/>
    <cellStyle name="20% - Accent2" xfId="25" builtinId="34" customBuiltin="1"/>
    <cellStyle name="20% - Accent2 2" xfId="77" xr:uid="{00000000-0005-0000-0000-000007000000}"/>
    <cellStyle name="20% - Accent2 2 2" xfId="109" xr:uid="{00000000-0005-0000-0000-000008000000}"/>
    <cellStyle name="20% - Accent2 3" xfId="131" xr:uid="{00000000-0005-0000-0000-000009000000}"/>
    <cellStyle name="20% - Accent2 4" xfId="92" xr:uid="{00000000-0005-0000-0000-00000A000000}"/>
    <cellStyle name="20% - Accent2 5" xfId="59" xr:uid="{00000000-0005-0000-0000-00000B000000}"/>
    <cellStyle name="20% - Accent3" xfId="29" builtinId="38" customBuiltin="1"/>
    <cellStyle name="20% - Accent3 2" xfId="79" xr:uid="{00000000-0005-0000-0000-00000D000000}"/>
    <cellStyle name="20% - Accent3 2 2" xfId="111" xr:uid="{00000000-0005-0000-0000-00000E000000}"/>
    <cellStyle name="20% - Accent3 3" xfId="133" xr:uid="{00000000-0005-0000-0000-00000F000000}"/>
    <cellStyle name="20% - Accent3 4" xfId="94" xr:uid="{00000000-0005-0000-0000-000010000000}"/>
    <cellStyle name="20% - Accent3 5" xfId="61" xr:uid="{00000000-0005-0000-0000-000011000000}"/>
    <cellStyle name="20% - Accent4" xfId="33" builtinId="42" customBuiltin="1"/>
    <cellStyle name="20% - Accent4 2" xfId="81" xr:uid="{00000000-0005-0000-0000-000013000000}"/>
    <cellStyle name="20% - Accent4 2 2" xfId="113" xr:uid="{00000000-0005-0000-0000-000014000000}"/>
    <cellStyle name="20% - Accent4 3" xfId="135" xr:uid="{00000000-0005-0000-0000-000015000000}"/>
    <cellStyle name="20% - Accent4 4" xfId="96" xr:uid="{00000000-0005-0000-0000-000016000000}"/>
    <cellStyle name="20% - Accent4 5" xfId="63" xr:uid="{00000000-0005-0000-0000-000017000000}"/>
    <cellStyle name="20% - Accent5" xfId="37" builtinId="46" customBuiltin="1"/>
    <cellStyle name="20% - Accent5 2" xfId="83" xr:uid="{00000000-0005-0000-0000-000019000000}"/>
    <cellStyle name="20% - Accent5 2 2" xfId="115" xr:uid="{00000000-0005-0000-0000-00001A000000}"/>
    <cellStyle name="20% - Accent5 3" xfId="137" xr:uid="{00000000-0005-0000-0000-00001B000000}"/>
    <cellStyle name="20% - Accent5 4" xfId="98" xr:uid="{00000000-0005-0000-0000-00001C000000}"/>
    <cellStyle name="20% - Accent5 5" xfId="65" xr:uid="{00000000-0005-0000-0000-00001D000000}"/>
    <cellStyle name="20% - Accent6" xfId="41" builtinId="50" customBuiltin="1"/>
    <cellStyle name="20% - Accent6 2" xfId="85" xr:uid="{00000000-0005-0000-0000-00001F000000}"/>
    <cellStyle name="20% - Accent6 2 2" xfId="117" xr:uid="{00000000-0005-0000-0000-000020000000}"/>
    <cellStyle name="20% - Accent6 3" xfId="139" xr:uid="{00000000-0005-0000-0000-000021000000}"/>
    <cellStyle name="20% - Accent6 4" xfId="100" xr:uid="{00000000-0005-0000-0000-000022000000}"/>
    <cellStyle name="20% - Accent6 5" xfId="67" xr:uid="{00000000-0005-0000-0000-000023000000}"/>
    <cellStyle name="40% - Accent1" xfId="22" builtinId="31" customBuiltin="1"/>
    <cellStyle name="40% - Accent1 2" xfId="76" xr:uid="{00000000-0005-0000-0000-000025000000}"/>
    <cellStyle name="40% - Accent1 2 2" xfId="108" xr:uid="{00000000-0005-0000-0000-000026000000}"/>
    <cellStyle name="40% - Accent1 3" xfId="130" xr:uid="{00000000-0005-0000-0000-000027000000}"/>
    <cellStyle name="40% - Accent1 4" xfId="91" xr:uid="{00000000-0005-0000-0000-000028000000}"/>
    <cellStyle name="40% - Accent1 5" xfId="58" xr:uid="{00000000-0005-0000-0000-000029000000}"/>
    <cellStyle name="40% - Accent2" xfId="26" builtinId="35" customBuiltin="1"/>
    <cellStyle name="40% - Accent2 2" xfId="78" xr:uid="{00000000-0005-0000-0000-00002B000000}"/>
    <cellStyle name="40% - Accent2 2 2" xfId="110" xr:uid="{00000000-0005-0000-0000-00002C000000}"/>
    <cellStyle name="40% - Accent2 3" xfId="132" xr:uid="{00000000-0005-0000-0000-00002D000000}"/>
    <cellStyle name="40% - Accent2 4" xfId="93" xr:uid="{00000000-0005-0000-0000-00002E000000}"/>
    <cellStyle name="40% - Accent2 5" xfId="60" xr:uid="{00000000-0005-0000-0000-00002F000000}"/>
    <cellStyle name="40% - Accent3" xfId="30" builtinId="39" customBuiltin="1"/>
    <cellStyle name="40% - Accent3 2" xfId="80" xr:uid="{00000000-0005-0000-0000-000031000000}"/>
    <cellStyle name="40% - Accent3 2 2" xfId="112" xr:uid="{00000000-0005-0000-0000-000032000000}"/>
    <cellStyle name="40% - Accent3 3" xfId="134" xr:uid="{00000000-0005-0000-0000-000033000000}"/>
    <cellStyle name="40% - Accent3 4" xfId="95" xr:uid="{00000000-0005-0000-0000-000034000000}"/>
    <cellStyle name="40% - Accent3 5" xfId="62" xr:uid="{00000000-0005-0000-0000-000035000000}"/>
    <cellStyle name="40% - Accent4" xfId="34" builtinId="43" customBuiltin="1"/>
    <cellStyle name="40% - Accent4 2" xfId="82" xr:uid="{00000000-0005-0000-0000-000037000000}"/>
    <cellStyle name="40% - Accent4 2 2" xfId="114" xr:uid="{00000000-0005-0000-0000-000038000000}"/>
    <cellStyle name="40% - Accent4 3" xfId="136" xr:uid="{00000000-0005-0000-0000-000039000000}"/>
    <cellStyle name="40% - Accent4 4" xfId="97" xr:uid="{00000000-0005-0000-0000-00003A000000}"/>
    <cellStyle name="40% - Accent4 5" xfId="64" xr:uid="{00000000-0005-0000-0000-00003B000000}"/>
    <cellStyle name="40% - Accent5" xfId="38" builtinId="47" customBuiltin="1"/>
    <cellStyle name="40% - Accent5 2" xfId="84" xr:uid="{00000000-0005-0000-0000-00003D000000}"/>
    <cellStyle name="40% - Accent5 2 2" xfId="116" xr:uid="{00000000-0005-0000-0000-00003E000000}"/>
    <cellStyle name="40% - Accent5 3" xfId="138" xr:uid="{00000000-0005-0000-0000-00003F000000}"/>
    <cellStyle name="40% - Accent5 4" xfId="99" xr:uid="{00000000-0005-0000-0000-000040000000}"/>
    <cellStyle name="40% - Accent5 5" xfId="66" xr:uid="{00000000-0005-0000-0000-000041000000}"/>
    <cellStyle name="40% - Accent6" xfId="42" builtinId="51" customBuiltin="1"/>
    <cellStyle name="40% - Accent6 2" xfId="86" xr:uid="{00000000-0005-0000-0000-000043000000}"/>
    <cellStyle name="40% - Accent6 2 2" xfId="118" xr:uid="{00000000-0005-0000-0000-000044000000}"/>
    <cellStyle name="40% - Accent6 3" xfId="140" xr:uid="{00000000-0005-0000-0000-000045000000}"/>
    <cellStyle name="40% - Accent6 4" xfId="101" xr:uid="{00000000-0005-0000-0000-000046000000}"/>
    <cellStyle name="40% - Accent6 5" xfId="68" xr:uid="{00000000-0005-0000-0000-00004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Followed Hyperlink" xfId="72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71" builtinId="8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3" xr:uid="{00000000-0005-0000-0000-000063000000}"/>
    <cellStyle name="Normal 11" xfId="144" xr:uid="{00000000-0005-0000-0000-000064000000}"/>
    <cellStyle name="Normal 2" xfId="2" xr:uid="{00000000-0005-0000-0000-000065000000}"/>
    <cellStyle name="Normal 3" xfId="1" xr:uid="{00000000-0005-0000-0000-000066000000}"/>
    <cellStyle name="Normal 3 2" xfId="3" xr:uid="{00000000-0005-0000-0000-000067000000}"/>
    <cellStyle name="Normal 3 2 2" xfId="47" xr:uid="{00000000-0005-0000-0000-000068000000}"/>
    <cellStyle name="Normal 3 2 2 2" xfId="125" xr:uid="{00000000-0005-0000-0000-000069000000}"/>
    <cellStyle name="Normal 3 2 2 3" xfId="105" xr:uid="{00000000-0005-0000-0000-00006A000000}"/>
    <cellStyle name="Normal 3 2 2 4" xfId="56" xr:uid="{00000000-0005-0000-0000-00006B000000}"/>
    <cellStyle name="Normal 3 2 3" xfId="121" xr:uid="{00000000-0005-0000-0000-00006C000000}"/>
    <cellStyle name="Normal 3 2 4" xfId="89" xr:uid="{00000000-0005-0000-0000-00006D000000}"/>
    <cellStyle name="Normal 3 2 5" xfId="52" xr:uid="{00000000-0005-0000-0000-00006E000000}"/>
    <cellStyle name="Normal 3 3" xfId="46" xr:uid="{00000000-0005-0000-0000-00006F000000}"/>
    <cellStyle name="Normal 3 3 2" xfId="124" xr:uid="{00000000-0005-0000-0000-000070000000}"/>
    <cellStyle name="Normal 3 3 3" xfId="104" xr:uid="{00000000-0005-0000-0000-000071000000}"/>
    <cellStyle name="Normal 3 3 4" xfId="55" xr:uid="{00000000-0005-0000-0000-000072000000}"/>
    <cellStyle name="Normal 3 4" xfId="120" xr:uid="{00000000-0005-0000-0000-000073000000}"/>
    <cellStyle name="Normal 3 5" xfId="88" xr:uid="{00000000-0005-0000-0000-000074000000}"/>
    <cellStyle name="Normal 3 6" xfId="51" xr:uid="{00000000-0005-0000-0000-000075000000}"/>
    <cellStyle name="Normal 4" xfId="48" xr:uid="{00000000-0005-0000-0000-000076000000}"/>
    <cellStyle name="Normal 4 2" xfId="122" xr:uid="{00000000-0005-0000-0000-000077000000}"/>
    <cellStyle name="Normal 4 3" xfId="102" xr:uid="{00000000-0005-0000-0000-000078000000}"/>
    <cellStyle name="Normal 4 4" xfId="54" xr:uid="{00000000-0005-0000-0000-000079000000}"/>
    <cellStyle name="Normal 5" xfId="45" xr:uid="{00000000-0005-0000-0000-00007A000000}"/>
    <cellStyle name="Normal 5 2" xfId="50" xr:uid="{00000000-0005-0000-0000-00007B000000}"/>
    <cellStyle name="Normal 5 3" xfId="141" xr:uid="{00000000-0005-0000-0000-00007C000000}"/>
    <cellStyle name="Normal 5 4" xfId="53" xr:uid="{00000000-0005-0000-0000-00007D000000}"/>
    <cellStyle name="Normal 6" xfId="44" xr:uid="{00000000-0005-0000-0000-00007E000000}"/>
    <cellStyle name="Normal 6 2" xfId="126" xr:uid="{00000000-0005-0000-0000-00007F000000}"/>
    <cellStyle name="Normal 6 3" xfId="119" xr:uid="{00000000-0005-0000-0000-000080000000}"/>
    <cellStyle name="Normal 6 4" xfId="142" xr:uid="{00000000-0005-0000-0000-000081000000}"/>
    <cellStyle name="Normal 6 5" xfId="69" xr:uid="{00000000-0005-0000-0000-000082000000}"/>
    <cellStyle name="Normal 7" xfId="73" xr:uid="{00000000-0005-0000-0000-000083000000}"/>
    <cellStyle name="Normal 7 2" xfId="106" xr:uid="{00000000-0005-0000-0000-000084000000}"/>
    <cellStyle name="Normal 8" xfId="127" xr:uid="{00000000-0005-0000-0000-000085000000}"/>
    <cellStyle name="Normal 9" xfId="87" xr:uid="{00000000-0005-0000-0000-000086000000}"/>
    <cellStyle name="Note 2" xfId="49" xr:uid="{00000000-0005-0000-0000-000087000000}"/>
    <cellStyle name="Note 2 2" xfId="123" xr:uid="{00000000-0005-0000-0000-000088000000}"/>
    <cellStyle name="Note 2 3" xfId="103" xr:uid="{00000000-0005-0000-0000-000089000000}"/>
    <cellStyle name="Note 2 4" xfId="70" xr:uid="{00000000-0005-0000-0000-00008A000000}"/>
    <cellStyle name="Note 3" xfId="74" xr:uid="{00000000-0005-0000-0000-00008B000000}"/>
    <cellStyle name="Note 3 2" xfId="128" xr:uid="{00000000-0005-0000-0000-00008C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CC3300"/>
      <color rgb="FFFFCCFF"/>
      <color rgb="FFFF66CC"/>
      <color rgb="FF0000FF"/>
      <color rgb="FF99FF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lly Schnader" id="{1ED05882-2E84-41F2-93D0-E4D89093DA9A}" userId="1cd2decab122758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2-09-28T17:05:37.39" personId="{1ED05882-2E84-41F2-93D0-E4D89093DA9A}" id="{74A049B4-6A71-46DB-96DB-C0A4D79A3BDE}">
    <text>Lily of the Valley</text>
  </threadedComment>
  <threadedComment ref="D10" dT="2022-05-29T13:42:31.56" personId="{1ED05882-2E84-41F2-93D0-E4D89093DA9A}" id="{85F3E5F6-8258-4A1A-99C7-94CE49068881}">
    <text>Maple Queen</text>
  </threadedComment>
  <threadedComment ref="E10" dT="2022-05-29T13:42:39.07" personId="{1ED05882-2E84-41F2-93D0-E4D89093DA9A}" id="{2E813A94-7D5B-46B5-8EF1-A4665D8A0EA6}">
    <text>Sona Bella</text>
  </threadedComment>
  <threadedComment ref="F10" dT="2022-05-29T13:47:15.14" personId="{1ED05882-2E84-41F2-93D0-E4D89093DA9A}" id="{41DB5570-0532-4CF4-B486-07C94C97DA28}">
    <text>Math Major</text>
  </threadedComment>
  <threadedComment ref="G10" dT="2022-07-03T19:25:04.01" personId="{1ED05882-2E84-41F2-93D0-E4D89093DA9A}" id="{CB9E85BE-D34F-472E-A1BB-E3995A847C65}">
    <text>All That Sparkle</text>
  </threadedComment>
  <threadedComment ref="D12" dT="2022-05-29T13:42:48.30" personId="{1ED05882-2E84-41F2-93D0-E4D89093DA9A}" id="{6DD9FD17-DC04-4792-AC0F-336D5E72DAA1}">
    <text>Set in Stone</text>
  </threadedComment>
  <threadedComment ref="E12" dT="2022-05-29T13:43:00.05" personId="{1ED05882-2E84-41F2-93D0-E4D89093DA9A}" id="{E9500269-ED48-43DE-99F3-7E5E6DE8FC2C}">
    <text>Math Major</text>
  </threadedComment>
  <threadedComment ref="F12" dT="2022-05-29T13:46:27.27" personId="{1ED05882-2E84-41F2-93D0-E4D89093DA9A}" id="{93E8E0FE-3176-47FE-9C79-5BAD6C3C989E}">
    <text>All that Sparkle</text>
  </threadedComment>
  <threadedComment ref="G12" dT="2022-07-03T19:25:17.89" personId="{1ED05882-2E84-41F2-93D0-E4D89093DA9A}" id="{C400F44B-4D98-448E-85E7-359A6B7B7E8C}">
    <text>Math Major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I7" dT="2022-09-28T17:40:49.13" personId="{1ED05882-2E84-41F2-93D0-E4D89093DA9A}" id="{1B788654-0ECD-4F05-ACF6-08F374526E6B}">
    <text>Fly High</text>
  </threadedComment>
  <threadedComment ref="D15" dT="2022-05-29T15:22:44.85" personId="{1ED05882-2E84-41F2-93D0-E4D89093DA9A}" id="{94063CD0-F993-4E82-956F-FC567638E74E}">
    <text>Addison</text>
  </threadedComment>
  <threadedComment ref="E15" dT="2022-05-29T15:22:53.78" personId="{1ED05882-2E84-41F2-93D0-E4D89093DA9A}" id="{B119B63B-7AE6-456C-8605-7ADAF446BE15}">
    <text>Prosperity Run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H7" dT="2022-07-03T21:25:16.82" personId="{1ED05882-2E84-41F2-93D0-E4D89093DA9A}" id="{C3F9C05D-566F-4081-ADFB-E3CC1B3ABC9E}">
    <text>Lameness - Returned Retiree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J6" dT="2022-09-28T18:13:53.84" personId="{1ED05882-2E84-41F2-93D0-E4D89093DA9A}" id="{11AE6B46-0D11-4D18-BECA-EDCA5BEC9924}">
    <text>Rode Emmy's Grey Angel due to lameness</text>
  </threadedComment>
  <threadedComment ref="H12" dT="2022-07-03T21:25:02.40" personId="{1ED05882-2E84-41F2-93D0-E4D89093DA9A}" id="{17A39B7B-136F-4589-8C27-D830A63E6253}">
    <text>Ryland Hollinger</text>
  </threadedComment>
  <threadedComment ref="I18" dT="2022-10-30T20:05:30.24" personId="{1ED05882-2E84-41F2-93D0-E4D89093DA9A}" id="{AE4F0675-F885-4E2B-B647-8F2DE05646EB}">
    <text>Norah Kraybill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J9" dT="2022-09-28T18:12:02.18" personId="{1ED05882-2E84-41F2-93D0-E4D89093DA9A}" id="{0744ECEE-E55F-4194-9D2C-CF8D948912EB}">
    <text>Madison Gordon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6" dT="2022-08-08T12:15:23.97" personId="{1ED05882-2E84-41F2-93D0-E4D89093DA9A}" id="{389664B2-EFA2-4096-ADA5-BA17C754ED03}">
    <text>Lilly of the Valley</text>
  </threadedComment>
  <threadedComment ref="I6" dT="2022-08-08T12:15:23.97" personId="{1ED05882-2E84-41F2-93D0-E4D89093DA9A}" id="{D2A68637-FAD9-4ED4-9BB4-CD35B78C6CA2}">
    <text>Lilly of the Valley</text>
  </threadedComment>
  <threadedComment ref="I9" dT="2022-09-28T17:08:56.57" personId="{1ED05882-2E84-41F2-93D0-E4D89093DA9A}" id="{046F1E0C-C695-4A4A-8C84-0FCAEBB5AEF1}">
    <text>Maple Queen</text>
  </threadedComment>
  <threadedComment ref="E10" dT="2022-05-29T13:51:35.43" personId="{1ED05882-2E84-41F2-93D0-E4D89093DA9A}" id="{B0CD142C-E332-4737-AF74-3892B7FD19B5}">
    <text>Rocky Balboa</text>
  </threadedComment>
  <threadedComment ref="F10" dT="2022-05-29T13:51:43.91" personId="{1ED05882-2E84-41F2-93D0-E4D89093DA9A}" id="{9672F5F8-9F46-4337-A19E-FB30F9595237}">
    <text>Sona Bella</text>
  </threadedComment>
  <threadedComment ref="I10" dT="2022-05-29T13:51:35.43" personId="{1ED05882-2E84-41F2-93D0-E4D89093DA9A}" id="{01D8F72A-D9F2-498B-B5B4-892C6C19E4F2}">
    <text>Rocky Balboa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7" dT="2022-05-29T14:01:10.27" personId="{1ED05882-2E84-41F2-93D0-E4D89093DA9A}" id="{BCC418E2-B06B-4BB9-9D62-2D87F2C3DF49}">
    <text>Remain Silent</text>
  </threadedComment>
  <threadedComment ref="E7" dT="2022-05-29T14:01:16.51" personId="{1ED05882-2E84-41F2-93D0-E4D89093DA9A}" id="{289352A4-C1E4-4984-9747-E5ACE39C697C}">
    <text>Rocky Balboa</text>
  </threadedComment>
  <threadedComment ref="F7" dT="2022-05-29T14:02:48.22" personId="{1ED05882-2E84-41F2-93D0-E4D89093DA9A}" id="{02EACB8B-9B7E-4BE5-8FF5-1AEBA4B8B3AD}">
    <text>Set in Stone</text>
  </threadedComment>
  <threadedComment ref="G7" dT="2022-07-03T19:31:14.59" personId="{1ED05882-2E84-41F2-93D0-E4D89093DA9A}" id="{0E10CAEF-F30E-4C8D-A0C5-2EBA52D0D631}">
    <text>Maple Queen</text>
  </threadedComment>
  <threadedComment ref="H7" dT="2022-08-08T12:18:54.07" personId="{1ED05882-2E84-41F2-93D0-E4D89093DA9A}" id="{2C494135-8CCE-459E-A34B-BEB733352DF0}">
    <text>Maple Queen</text>
  </threadedComment>
  <threadedComment ref="D8" dT="2022-05-29T14:00:50.56" personId="{1ED05882-2E84-41F2-93D0-E4D89093DA9A}" id="{F7947CB7-3508-4706-A8B0-D90C26B19450}">
    <text>Set in Stone</text>
  </threadedComment>
  <threadedComment ref="E8" dT="2022-05-29T14:00:56.81" personId="{1ED05882-2E84-41F2-93D0-E4D89093DA9A}" id="{EA30213E-745B-42B2-9CDF-EA344E99A566}">
    <text>Maple Queen</text>
  </threadedComment>
  <threadedComment ref="F8" dT="2022-05-29T14:02:02.15" personId="{1ED05882-2E84-41F2-93D0-E4D89093DA9A}" id="{16D16DB0-0774-4F33-B35E-182456185EA4}">
    <text>Rocky Balboa</text>
  </threadedComment>
  <threadedComment ref="H8" dT="2022-08-08T12:18:17.81" personId="{1ED05882-2E84-41F2-93D0-E4D89093DA9A}" id="{403A21BE-3A9B-44A4-BD89-CF8C3DA9BBA9}">
    <text>Rumor Mill</text>
  </threadedComment>
  <threadedComment ref="H9" dT="2022-08-08T12:19:34.97" personId="{1ED05882-2E84-41F2-93D0-E4D89093DA9A}" id="{AE257B6F-D280-4B55-91DA-AFD92201F6E8}">
    <text>Sona Bella</text>
  </threadedComment>
  <threadedComment ref="F13" dT="2022-08-08T12:18:31.08" personId="{1ED05882-2E84-41F2-93D0-E4D89093DA9A}" id="{321D6FD0-8673-48B5-94F0-AA6205483382}">
    <text>Sona Bella</text>
  </threadedComment>
  <threadedComment ref="H13" dT="2022-08-08T12:18:36.44" personId="{1ED05882-2E84-41F2-93D0-E4D89093DA9A}" id="{8896320B-59F7-45EC-8300-7A2D40ACAFCF}">
    <text>Math Major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7" dT="2022-05-29T14:15:54.36" personId="{1ED05882-2E84-41F2-93D0-E4D89093DA9A}" id="{EFF61EBF-5553-4D0B-B961-A21BF97F9D84}">
    <text>Addison</text>
  </threadedComment>
  <threadedComment ref="E7" dT="2022-05-29T14:16:00.28" personId="{1ED05882-2E84-41F2-93D0-E4D89093DA9A}" id="{49C25A3A-26C4-4E80-8CAC-6892658B4132}">
    <text>Remain Silent</text>
  </threadedComment>
  <threadedComment ref="G7" dT="2022-07-03T19:35:58.32" personId="{1ED05882-2E84-41F2-93D0-E4D89093DA9A}" id="{63C17882-FFE8-4450-9BE5-2600113E332A}">
    <text>Rocky Balboa</text>
  </threadedComment>
  <threadedComment ref="H7" dT="2022-08-08T12:32:13.20" personId="{1ED05882-2E84-41F2-93D0-E4D89093DA9A}" id="{2411ECE2-25F2-4666-8AA0-D1EA8EA329D2}">
    <text>Set in Stone</text>
  </threadedComment>
  <threadedComment ref="I7" dT="2022-09-28T17:14:49.84" personId="{1ED05882-2E84-41F2-93D0-E4D89093DA9A}" id="{49E72AB2-0418-4ED5-ABE4-2ADAD5305777}">
    <text>Sona Bella</text>
  </threadedComment>
  <threadedComment ref="D8" dT="2022-05-29T14:14:23.87" personId="{1ED05882-2E84-41F2-93D0-E4D89093DA9A}" id="{097F203A-12F7-47C6-9810-5FA2FD21FD2C}">
    <text>Math Major</text>
  </threadedComment>
  <threadedComment ref="E8" dT="2022-05-29T14:14:30.42" personId="{1ED05882-2E84-41F2-93D0-E4D89093DA9A}" id="{EA95661C-7A8F-42FA-A786-5FCECD85558C}">
    <text>Prosperity Run</text>
  </threadedComment>
  <threadedComment ref="G8" dT="2022-07-03T19:33:50.06" personId="{1ED05882-2E84-41F2-93D0-E4D89093DA9A}" id="{E446B408-A0D2-4153-8504-FC6B2C7B1AC4}">
    <text>Rocky Balboa</text>
  </threadedComment>
  <threadedComment ref="I8" dT="2022-09-28T17:15:53.10" personId="{1ED05882-2E84-41F2-93D0-E4D89093DA9A}" id="{D47356AA-562B-409C-8939-ED099F6E5A88}">
    <text>Maple Queen</text>
  </threadedComment>
  <threadedComment ref="D14" dT="2022-05-29T14:13:37.79" personId="{1ED05882-2E84-41F2-93D0-E4D89093DA9A}" id="{4A24E05B-7E9C-444F-B1B0-A2F6F9CE2DC0}">
    <text>Sergeant Pepper</text>
  </threadedComment>
  <threadedComment ref="E14" dT="2022-05-29T14:13:44.49" personId="{1ED05882-2E84-41F2-93D0-E4D89093DA9A}" id="{6CA96E62-1300-427B-B9C8-0A9F36AA9F90}">
    <text>Atomic Number 7</text>
  </threadedComment>
  <threadedComment ref="F14" dT="2022-05-29T14:17:50.90" personId="{1ED05882-2E84-41F2-93D0-E4D89093DA9A}" id="{67C06664-42F3-440E-9D06-2E54DA67138B}">
    <text>Atomic Number 7</text>
  </threadedComment>
  <threadedComment ref="H14" dT="2022-08-08T12:31:22.95" personId="{1ED05882-2E84-41F2-93D0-E4D89093DA9A}" id="{C87F8088-60AD-4E5D-82F7-CB5A915C092B}">
    <text>Atomic Numer 7</text>
  </threadedComment>
  <threadedComment ref="D16" dT="2022-05-29T14:14:00.00" personId="{1ED05882-2E84-41F2-93D0-E4D89093DA9A}" id="{05A53F95-2E54-43D5-AA2B-544DB28C5D9F}">
    <text>Belle</text>
  </threadedComment>
  <threadedComment ref="E16" dT="2022-05-29T14:14:05.61" personId="{1ED05882-2E84-41F2-93D0-E4D89093DA9A}" id="{FF9F95C4-B524-4AA4-81F2-8A267C2FC943}">
    <text>Set in Stone</text>
  </threadedComment>
  <threadedComment ref="F16" dT="2022-05-29T14:18:06.51" personId="{1ED05882-2E84-41F2-93D0-E4D89093DA9A}" id="{99B34359-0E2F-45EB-A8B7-33F8019065D1}">
    <text>Rumor Mill</text>
  </threadedComment>
  <threadedComment ref="G16" dT="2022-07-03T19:35:39.43" personId="{1ED05882-2E84-41F2-93D0-E4D89093DA9A}" id="{7C3D9CB3-63DE-4DDC-937F-BD1E6E02AABB}">
    <text>Sona Bella</text>
  </threadedComment>
  <threadedComment ref="I16" dT="2022-09-28T17:16:43.41" personId="{1ED05882-2E84-41F2-93D0-E4D89093DA9A}" id="{6EF2E6AC-00A5-4D67-AEF2-54F9D8473711}">
    <text>Rumor Mill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7" dT="2022-05-29T14:26:55.22" personId="{1ED05882-2E84-41F2-93D0-E4D89093DA9A}" id="{21765B6A-1C1E-49B3-9A6B-BE50C31E05F9}">
    <text>Sona Bella</text>
  </threadedComment>
  <threadedComment ref="E7" dT="2022-05-29T14:27:01.45" personId="{1ED05882-2E84-41F2-93D0-E4D89093DA9A}" id="{2A73FB08-F2A3-4DB2-B43E-ADC1F829839F}">
    <text>Maple Queen</text>
  </threadedComment>
  <threadedComment ref="F7" dT="2022-05-29T14:28:20.67" personId="{1ED05882-2E84-41F2-93D0-E4D89093DA9A}" id="{637DBFEB-08B2-4D05-8BD0-5C7F83835E09}">
    <text>Remain Silent</text>
  </threadedComment>
  <threadedComment ref="G7" dT="2022-07-03T19:41:23.91" personId="{1ED05882-2E84-41F2-93D0-E4D89093DA9A}" id="{5562C8A9-5538-4CCE-9D75-A9492E103529}">
    <text>Set in Stone</text>
  </threadedComment>
  <threadedComment ref="D8" dT="2022-05-29T14:28:06.57" personId="{1ED05882-2E84-41F2-93D0-E4D89093DA9A}" id="{319613EC-3702-45C6-BC58-BFD5AE160D24}">
    <text>Rocky Balboa</text>
  </threadedComment>
  <threadedComment ref="F8" dT="2022-05-29T14:28:12.57" personId="{1ED05882-2E84-41F2-93D0-E4D89093DA9A}" id="{CFC5BA5B-DA0F-4A1C-93CE-D9EF625E66AF}">
    <text>Maple Queen</text>
  </threadedComment>
  <threadedComment ref="G8" dT="2022-07-03T19:41:38.49" personId="{1ED05882-2E84-41F2-93D0-E4D89093DA9A}" id="{B0DFBCEC-7E44-48A6-AAB7-9E4E9462ED01}">
    <text>Rumor Mill</text>
  </threadedComment>
  <threadedComment ref="G22" dT="2022-07-03T19:41:54.01" personId="{1ED05882-2E84-41F2-93D0-E4D89093DA9A}" id="{1AD7CF0A-6119-4906-A2FE-4AE2FEC61A14}">
    <text>Severi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G7" dT="2022-06-20T20:01:45.91" personId="{1ED05882-2E84-41F2-93D0-E4D89093DA9A}" id="{246BD48F-87EA-4565-BD7C-305A6EEE5680}">
    <text>Madison Gordon</text>
  </threadedComment>
  <threadedComment ref="F10" dT="2022-05-29T14:37:06.17" personId="{1ED05882-2E84-41F2-93D0-E4D89093DA9A}" id="{FBC48D87-CEEF-4997-9FA0-47E911FB02FE}">
    <text>11 points - Elyse
5 points - Madison Barnett</text>
  </threadedComment>
  <threadedComment ref="I16" dT="2022-09-28T17:25:55.55" personId="{1ED05882-2E84-41F2-93D0-E4D89093DA9A}" id="{CC694715-7C90-4F3F-BEC9-85C9EE97CB94}">
    <text>Marian Barnett</text>
  </threadedComment>
  <threadedComment ref="J16" dT="2022-09-28T17:23:04.82" personId="{1ED05882-2E84-41F2-93D0-E4D89093DA9A}" id="{DEA801B1-A451-4029-89DC-0DE151DF3CD1}">
    <text>Addison Rowe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E7" dT="2022-05-29T14:55:13.77" personId="{1ED05882-2E84-41F2-93D0-E4D89093DA9A}" id="{AE259B00-E9F0-4025-AC67-C34C5F01F750}">
    <text>Meredith Longer</text>
  </threadedComment>
  <threadedComment ref="F7" dT="2022-05-29T14:53:44.02" personId="{1ED05882-2E84-41F2-93D0-E4D89093DA9A}" id="{1C2A33C6-DA08-47F0-9079-D3EC373E90D8}">
    <text>Abigail Hartz</text>
  </threadedComment>
  <threadedComment ref="G7" dT="2022-05-29T14:55:17.97" personId="{1ED05882-2E84-41F2-93D0-E4D89093DA9A}" id="{F368A294-8CF2-4CCF-B3B3-FA7BB17DE010}">
    <text>Meredith Longer</text>
  </threadedComment>
  <threadedComment ref="H9" dT="2022-07-03T19:52:24.52" personId="{1ED05882-2E84-41F2-93D0-E4D89093DA9A}" id="{E96421D0-62FB-41CB-9B26-D4E1F01CFDA4}">
    <text>Madison Barnett</text>
  </threadedComment>
  <threadedComment ref="E10" dT="2022-05-29T14:51:23.03" personId="{1ED05882-2E84-41F2-93D0-E4D89093DA9A}" id="{8DCD1194-C384-43CE-8363-DA083EC2CE28}">
    <text>Madison Grejdus</text>
  </threadedComment>
  <threadedComment ref="G10" dT="2022-05-29T14:51:30.00" personId="{1ED05882-2E84-41F2-93D0-E4D89093DA9A}" id="{84CB4996-6096-480F-975A-780B5F59ED40}">
    <text>Kelly Campbell</text>
  </threadedComment>
  <threadedComment ref="I10" dT="2022-08-08T13:03:23.12" personId="{1ED05882-2E84-41F2-93D0-E4D89093DA9A}" id="{9BC7D7DE-30AE-40B2-8A6C-55984F4C4D0F}">
    <text>Becky Weik</text>
  </threadedComment>
  <threadedComment ref="J10" dT="2022-09-28T17:35:48.01" personId="{1ED05882-2E84-41F2-93D0-E4D89093DA9A}" id="{769D293F-28FB-4255-A5C0-BD4CE9BA1D0D}">
    <text>Saxtyn Lutz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H6" dT="2022-07-03T20:02:43.50" personId="{1ED05882-2E84-41F2-93D0-E4D89093DA9A}" id="{81AC2AEA-BE11-4E19-B05A-42A92FCF9F2A}">
    <text>Lucy Boltz</text>
  </threadedComment>
  <threadedComment ref="I6" dT="2022-08-08T13:14:17.57" personId="{1ED05882-2E84-41F2-93D0-E4D89093DA9A}" id="{3F70E3C9-15CA-4E78-917B-89CC2EF6C2FB}">
    <text>Steph Krzak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D7" dT="2022-05-29T15:00:05.20" personId="{1ED05882-2E84-41F2-93D0-E4D89093DA9A}" id="{BB44AE15-FA41-4E45-B54E-F13B60A8B38E}">
    <text>Rocky Balboa</text>
  </threadedComment>
  <threadedComment ref="E7" dT="2022-05-29T15:02:08.65" personId="{1ED05882-2E84-41F2-93D0-E4D89093DA9A}" id="{4536FD45-B8ED-4D5D-BE23-3E4C1D8CB1D2}">
    <text>Set in Stone</text>
  </threadedComment>
  <threadedComment ref="F7" dT="2022-05-29T15:06:05.75" personId="{1ED05882-2E84-41F2-93D0-E4D89093DA9A}" id="{EFB97FE6-7729-4097-AC79-E86EAD681B22}">
    <text>Fly High</text>
  </threadedComment>
  <threadedComment ref="G7" dT="2022-07-03T20:00:17.95" personId="{1ED05882-2E84-41F2-93D0-E4D89093DA9A}" id="{365663D3-A171-47F1-B057-59CFF6788FFE}">
    <text>Sona Bella</text>
  </threadedComment>
  <threadedComment ref="H7" dT="2022-08-08T13:08:50.30" personId="{1ED05882-2E84-41F2-93D0-E4D89093DA9A}" id="{F31F24AE-8B9F-41A0-A5E1-98D49BF15463}">
    <text>Set in Stone</text>
  </threadedComment>
  <threadedComment ref="I7" dT="2022-09-28T17:37:12.08" personId="{1ED05882-2E84-41F2-93D0-E4D89093DA9A}" id="{D7DE8873-7BD4-40AF-BF05-46AED6947225}">
    <text>Rumor Mill</text>
  </threadedComment>
  <threadedComment ref="D8" dT="2022-05-29T14:59:59.00" personId="{1ED05882-2E84-41F2-93D0-E4D89093DA9A}" id="{8E27010B-DDFC-4FCA-97C9-C440E2E65BC4}">
    <text>Prosperity Run</text>
  </threadedComment>
  <threadedComment ref="E8" dT="2022-05-29T15:02:37.63" personId="{1ED05882-2E84-41F2-93D0-E4D89093DA9A}" id="{42EA1133-DC22-4BC1-8BCB-8E7BAD7C77D6}">
    <text>Rumor Mill</text>
  </threadedComment>
  <threadedComment ref="G8" dT="2022-07-03T19:59:50.25" personId="{1ED05882-2E84-41F2-93D0-E4D89093DA9A}" id="{29855245-C706-4012-8C1D-D1EBDB102183}">
    <text>Maple Queen</text>
  </threadedComment>
  <threadedComment ref="H8" dT="2022-08-08T13:09:10.36" personId="{1ED05882-2E84-41F2-93D0-E4D89093DA9A}" id="{C1D79005-A131-408B-934F-92E8B6628DCA}">
    <text>Maple Queen</text>
  </threadedComment>
  <threadedComment ref="I8" dT="2022-09-28T17:37:33.71" personId="{1ED05882-2E84-41F2-93D0-E4D89093DA9A}" id="{419AAEC0-EEDD-4FE3-91ED-20F6A6BF63F6}">
    <text>Set in Stone</text>
  </threadedComment>
  <threadedComment ref="D9" dT="2022-05-29T14:59:52.97" personId="{1ED05882-2E84-41F2-93D0-E4D89093DA9A}" id="{05004E7A-1B6E-48D6-997C-D81CB0441B02}">
    <text>Fly High</text>
  </threadedComment>
  <threadedComment ref="F9" dT="2022-05-29T15:03:22.28" personId="{1ED05882-2E84-41F2-93D0-E4D89093DA9A}" id="{8B8BE9B0-6A60-405F-8877-D58F29E74E9B}">
    <text>Prosperity Run</text>
  </threadedComment>
  <threadedComment ref="G9" dT="2022-07-03T19:59:20.49" personId="{1ED05882-2E84-41F2-93D0-E4D89093DA9A}" id="{A20B89DC-A025-4572-B5F9-6DE2774F0D84}">
    <text>Prosperity Run</text>
  </threadedComment>
  <threadedComment ref="H9" dT="2022-08-08T13:08:05.30" personId="{1ED05882-2E84-41F2-93D0-E4D89093DA9A}" id="{3A312C12-0126-4B1F-A786-B5C4FAC00E8A}">
    <text>Prosperity Run</text>
  </threadedComment>
  <threadedComment ref="H10" dT="2022-08-08T13:09:59.27" personId="{1ED05882-2E84-41F2-93D0-E4D89093DA9A}" id="{2E927B0F-E418-4F41-9445-CE117C4A223F}">
    <text>Everest</text>
  </threadedComment>
  <threadedComment ref="F17" dT="2022-05-29T14:58:27.02" personId="{1ED05882-2E84-41F2-93D0-E4D89093DA9A}" id="{C3E33FC4-F922-4413-BF41-90D2DE34F96B}">
    <text>Maple Queen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0.bin"/><Relationship Id="rId4" Type="http://schemas.microsoft.com/office/2017/10/relationships/threadedComment" Target="../threadedComments/threadedComment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1.bin"/><Relationship Id="rId4" Type="http://schemas.microsoft.com/office/2017/10/relationships/threadedComment" Target="../threadedComments/threadedComment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2.bin"/><Relationship Id="rId4" Type="http://schemas.microsoft.com/office/2017/10/relationships/threadedComment" Target="../threadedComments/threadedComment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8C1B-A7F2-4661-8C82-65FF6DD92DAE}">
  <sheetPr>
    <tabColor theme="9"/>
    <pageSetUpPr fitToPage="1"/>
  </sheetPr>
  <dimension ref="A1:CI156"/>
  <sheetViews>
    <sheetView zoomScale="90" zoomScaleNormal="90" workbookViewId="0">
      <selection activeCell="A21" sqref="A21:N21"/>
    </sheetView>
  </sheetViews>
  <sheetFormatPr defaultRowHeight="13.2" x14ac:dyDescent="0.25"/>
  <cols>
    <col min="1" max="1" width="29.6640625" customWidth="1"/>
    <col min="2" max="2" width="16.6640625" customWidth="1"/>
    <col min="3" max="3" width="28.5546875" customWidth="1"/>
    <col min="4" max="4" width="19.77734375" customWidth="1"/>
    <col min="5" max="5" width="17" customWidth="1"/>
    <col min="6" max="6" width="17.88671875" customWidth="1"/>
    <col min="7" max="7" width="18.77734375" customWidth="1"/>
    <col min="13" max="13" width="14.77734375" customWidth="1"/>
    <col min="14" max="14" width="22" customWidth="1"/>
    <col min="15" max="87" width="8.88671875" style="46"/>
  </cols>
  <sheetData>
    <row r="1" spans="1:21" ht="35.4" x14ac:dyDescent="0.25">
      <c r="A1" s="68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  <c r="O1" s="48"/>
      <c r="P1" s="47"/>
      <c r="Q1" s="47"/>
      <c r="R1" s="47"/>
      <c r="S1" s="47"/>
      <c r="T1" s="47"/>
      <c r="U1" s="47"/>
    </row>
    <row r="2" spans="1:21" ht="31.8" customHeight="1" x14ac:dyDescent="0.25">
      <c r="A2" s="71" t="s">
        <v>255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48"/>
      <c r="P2" s="47"/>
      <c r="Q2" s="47"/>
      <c r="R2" s="47"/>
      <c r="S2" s="47"/>
      <c r="T2" s="47"/>
      <c r="U2" s="47"/>
    </row>
    <row r="3" spans="1:21" ht="15.6" x14ac:dyDescent="0.3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8"/>
      <c r="P3" s="47"/>
      <c r="Q3" s="47"/>
      <c r="R3" s="47"/>
      <c r="S3" s="47"/>
      <c r="T3" s="47"/>
      <c r="U3" s="47"/>
    </row>
    <row r="4" spans="1:21" ht="15.6" x14ac:dyDescent="0.3">
      <c r="A4" s="64" t="s">
        <v>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48"/>
      <c r="P4" s="47"/>
      <c r="Q4" s="47"/>
      <c r="R4" s="47"/>
      <c r="S4" s="47"/>
      <c r="T4" s="47"/>
      <c r="U4" s="47"/>
    </row>
    <row r="5" spans="1:21" ht="15.6" x14ac:dyDescent="0.3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48"/>
      <c r="P5" s="47"/>
      <c r="Q5" s="47"/>
      <c r="R5" s="47"/>
      <c r="S5" s="47"/>
      <c r="T5" s="47"/>
      <c r="U5" s="47"/>
    </row>
    <row r="6" spans="1:21" ht="15.6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48"/>
      <c r="P6" s="47"/>
      <c r="Q6" s="47"/>
      <c r="R6" s="47"/>
      <c r="S6" s="47"/>
      <c r="T6" s="47"/>
      <c r="U6" s="47"/>
    </row>
    <row r="7" spans="1:21" ht="15.6" x14ac:dyDescent="0.3">
      <c r="A7" s="64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48"/>
      <c r="P7" s="47"/>
      <c r="Q7" s="47"/>
      <c r="R7" s="47"/>
      <c r="S7" s="47"/>
      <c r="T7" s="47"/>
      <c r="U7" s="47"/>
    </row>
    <row r="8" spans="1:21" ht="15.6" x14ac:dyDescent="0.3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48"/>
      <c r="P8" s="47"/>
      <c r="Q8" s="47"/>
      <c r="R8" s="47"/>
      <c r="S8" s="47"/>
      <c r="T8" s="47"/>
      <c r="U8" s="47"/>
    </row>
    <row r="9" spans="1:21" ht="15.6" x14ac:dyDescent="0.3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48"/>
      <c r="P9" s="47"/>
      <c r="Q9" s="47"/>
      <c r="R9" s="47"/>
      <c r="S9" s="47"/>
      <c r="T9" s="47"/>
      <c r="U9" s="47"/>
    </row>
    <row r="10" spans="1:21" ht="15.6" x14ac:dyDescent="0.3">
      <c r="A10" s="66" t="s">
        <v>10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48"/>
      <c r="P10" s="47"/>
      <c r="Q10" s="47"/>
      <c r="R10" s="47"/>
      <c r="S10" s="47"/>
      <c r="T10" s="47"/>
      <c r="U10" s="47"/>
    </row>
    <row r="11" spans="1:21" ht="15.6" x14ac:dyDescent="0.3">
      <c r="A11" s="65" t="s">
        <v>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48"/>
      <c r="P11" s="47"/>
      <c r="Q11" s="47"/>
      <c r="R11" s="47"/>
      <c r="S11" s="47"/>
      <c r="T11" s="47"/>
      <c r="U11" s="47"/>
    </row>
    <row r="12" spans="1:21" ht="15.6" x14ac:dyDescent="0.3">
      <c r="A12" s="65" t="s">
        <v>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48"/>
      <c r="P12" s="47"/>
      <c r="Q12" s="47"/>
      <c r="R12" s="47"/>
      <c r="S12" s="47"/>
      <c r="T12" s="47"/>
      <c r="U12" s="47"/>
    </row>
    <row r="13" spans="1:21" ht="15.6" x14ac:dyDescent="0.3">
      <c r="A13" s="64" t="s">
        <v>62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48"/>
      <c r="P13" s="47"/>
      <c r="Q13" s="47"/>
      <c r="R13" s="47"/>
      <c r="S13" s="47"/>
      <c r="T13" s="47"/>
      <c r="U13" s="47"/>
    </row>
    <row r="14" spans="1:21" ht="15.6" x14ac:dyDescent="0.3">
      <c r="A14" s="65" t="s">
        <v>254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48"/>
      <c r="P14" s="47"/>
      <c r="Q14" s="47"/>
      <c r="R14" s="47"/>
      <c r="S14" s="47"/>
      <c r="T14" s="47"/>
      <c r="U14" s="47"/>
    </row>
    <row r="15" spans="1:21" ht="15.6" x14ac:dyDescent="0.3">
      <c r="A15" s="64" t="s">
        <v>64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48"/>
      <c r="P15" s="47"/>
      <c r="Q15" s="47"/>
      <c r="R15" s="47"/>
      <c r="S15" s="47"/>
      <c r="T15" s="47"/>
      <c r="U15" s="47"/>
    </row>
    <row r="16" spans="1:21" ht="15.6" x14ac:dyDescent="0.3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48"/>
      <c r="P16" s="47"/>
      <c r="Q16" s="47"/>
      <c r="R16" s="47"/>
      <c r="S16" s="47"/>
      <c r="T16" s="47"/>
      <c r="U16" s="47"/>
    </row>
    <row r="17" spans="1:21" ht="15.6" x14ac:dyDescent="0.3">
      <c r="A17" s="65" t="s">
        <v>12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48"/>
      <c r="P17" s="47"/>
      <c r="Q17" s="47"/>
      <c r="R17" s="47"/>
      <c r="S17" s="47"/>
      <c r="T17" s="47"/>
      <c r="U17" s="47"/>
    </row>
    <row r="18" spans="1:21" ht="15.6" x14ac:dyDescent="0.3">
      <c r="A18" s="66" t="s">
        <v>66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48"/>
      <c r="P18" s="47"/>
      <c r="Q18" s="47"/>
      <c r="R18" s="47"/>
      <c r="S18" s="47"/>
      <c r="T18" s="47"/>
      <c r="U18" s="47"/>
    </row>
    <row r="19" spans="1:21" ht="15.6" x14ac:dyDescent="0.3">
      <c r="A19" s="65" t="s">
        <v>252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48"/>
      <c r="P19" s="47"/>
      <c r="Q19" s="47"/>
      <c r="R19" s="47"/>
      <c r="S19" s="47"/>
      <c r="T19" s="47"/>
      <c r="U19" s="47"/>
    </row>
    <row r="20" spans="1:21" ht="15.6" x14ac:dyDescent="0.3">
      <c r="A20" s="65" t="s">
        <v>253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48"/>
      <c r="P20" s="47"/>
      <c r="Q20" s="47"/>
      <c r="R20" s="47"/>
      <c r="S20" s="47"/>
      <c r="T20" s="47"/>
      <c r="U20" s="47"/>
    </row>
    <row r="21" spans="1:21" ht="15.6" x14ac:dyDescent="0.3">
      <c r="A21" s="63" t="s">
        <v>68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49"/>
      <c r="P21" s="47"/>
      <c r="Q21" s="47"/>
      <c r="R21" s="47"/>
      <c r="S21" s="47"/>
      <c r="T21" s="47"/>
      <c r="U21" s="47"/>
    </row>
    <row r="22" spans="1:21" ht="15.6" x14ac:dyDescent="0.3">
      <c r="A22" s="67" t="s">
        <v>13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49"/>
      <c r="P22" s="47"/>
      <c r="Q22" s="47"/>
      <c r="R22" s="47"/>
      <c r="S22" s="47"/>
      <c r="T22" s="47"/>
      <c r="U22" s="47"/>
    </row>
    <row r="23" spans="1:21" ht="14.4" x14ac:dyDescent="0.3">
      <c r="A23" s="63" t="s">
        <v>221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48"/>
      <c r="P23" s="47"/>
      <c r="Q23" s="47"/>
      <c r="R23" s="47"/>
      <c r="S23" s="47"/>
      <c r="T23" s="47"/>
      <c r="U23" s="47"/>
    </row>
    <row r="24" spans="1:21" ht="15.6" x14ac:dyDescent="0.3">
      <c r="A24" s="67" t="s">
        <v>14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48"/>
      <c r="P24" s="47"/>
      <c r="Q24" s="47"/>
      <c r="R24" s="47"/>
      <c r="S24" s="47"/>
      <c r="T24" s="47"/>
      <c r="U24" s="47"/>
    </row>
    <row r="25" spans="1:21" ht="15.6" x14ac:dyDescent="0.3">
      <c r="A25" s="67" t="s">
        <v>15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48"/>
      <c r="P25" s="47"/>
      <c r="Q25" s="47"/>
      <c r="R25" s="47"/>
      <c r="S25" s="47"/>
      <c r="T25" s="47"/>
      <c r="U25" s="47"/>
    </row>
    <row r="26" spans="1:21" ht="14.4" x14ac:dyDescent="0.3">
      <c r="A26" s="63" t="s">
        <v>69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8"/>
      <c r="P26" s="47"/>
      <c r="Q26" s="47"/>
      <c r="R26" s="47"/>
      <c r="S26" s="47"/>
      <c r="T26" s="47"/>
      <c r="U26" s="47"/>
    </row>
    <row r="27" spans="1:21" ht="15.6" x14ac:dyDescent="0.3">
      <c r="A27" s="67" t="s">
        <v>70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48"/>
      <c r="P27" s="47"/>
      <c r="Q27" s="47"/>
      <c r="R27" s="47"/>
      <c r="S27" s="47"/>
      <c r="T27" s="47"/>
      <c r="U27" s="47"/>
    </row>
    <row r="28" spans="1:21" ht="14.4" x14ac:dyDescent="0.3">
      <c r="A28" s="63" t="s">
        <v>71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48"/>
      <c r="P28" s="47"/>
      <c r="Q28" s="47"/>
      <c r="R28" s="47"/>
      <c r="S28" s="47"/>
      <c r="T28" s="47"/>
      <c r="U28" s="47"/>
    </row>
    <row r="29" spans="1:21" s="46" customFormat="1" x14ac:dyDescent="0.25"/>
    <row r="30" spans="1:21" s="46" customFormat="1" x14ac:dyDescent="0.25"/>
    <row r="31" spans="1:21" s="46" customFormat="1" x14ac:dyDescent="0.25"/>
    <row r="32" spans="1:21" s="46" customFormat="1" x14ac:dyDescent="0.25"/>
    <row r="33" s="46" customFormat="1" x14ac:dyDescent="0.25"/>
    <row r="34" s="46" customFormat="1" x14ac:dyDescent="0.25"/>
    <row r="35" s="46" customFormat="1" x14ac:dyDescent="0.25"/>
    <row r="36" s="46" customFormat="1" x14ac:dyDescent="0.25"/>
    <row r="37" s="46" customFormat="1" x14ac:dyDescent="0.25"/>
    <row r="38" s="46" customFormat="1" x14ac:dyDescent="0.25"/>
    <row r="39" s="46" customFormat="1" x14ac:dyDescent="0.25"/>
    <row r="40" s="46" customFormat="1" x14ac:dyDescent="0.25"/>
    <row r="41" s="46" customFormat="1" x14ac:dyDescent="0.25"/>
    <row r="42" s="46" customFormat="1" x14ac:dyDescent="0.25"/>
    <row r="43" s="46" customFormat="1" x14ac:dyDescent="0.25"/>
    <row r="44" s="46" customFormat="1" x14ac:dyDescent="0.25"/>
    <row r="45" s="46" customFormat="1" x14ac:dyDescent="0.25"/>
    <row r="46" s="46" customFormat="1" x14ac:dyDescent="0.25"/>
    <row r="47" s="46" customFormat="1" x14ac:dyDescent="0.25"/>
    <row r="48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  <row r="78" s="46" customFormat="1" x14ac:dyDescent="0.25"/>
    <row r="79" s="46" customFormat="1" x14ac:dyDescent="0.25"/>
    <row r="80" s="46" customFormat="1" x14ac:dyDescent="0.25"/>
    <row r="81" s="46" customFormat="1" x14ac:dyDescent="0.25"/>
    <row r="82" s="46" customFormat="1" x14ac:dyDescent="0.25"/>
    <row r="83" s="46" customFormat="1" x14ac:dyDescent="0.25"/>
    <row r="84" s="46" customFormat="1" x14ac:dyDescent="0.25"/>
    <row r="85" s="46" customFormat="1" x14ac:dyDescent="0.25"/>
    <row r="86" s="46" customFormat="1" x14ac:dyDescent="0.25"/>
    <row r="87" s="46" customFormat="1" x14ac:dyDescent="0.25"/>
    <row r="88" s="46" customFormat="1" x14ac:dyDescent="0.25"/>
    <row r="89" s="46" customFormat="1" x14ac:dyDescent="0.25"/>
    <row r="90" s="46" customFormat="1" x14ac:dyDescent="0.25"/>
    <row r="91" s="46" customFormat="1" x14ac:dyDescent="0.25"/>
    <row r="92" s="46" customFormat="1" x14ac:dyDescent="0.25"/>
    <row r="93" s="46" customFormat="1" x14ac:dyDescent="0.25"/>
    <row r="94" s="46" customFormat="1" x14ac:dyDescent="0.25"/>
    <row r="95" s="46" customFormat="1" x14ac:dyDescent="0.25"/>
    <row r="96" s="46" customFormat="1" x14ac:dyDescent="0.25"/>
    <row r="97" s="46" customFormat="1" x14ac:dyDescent="0.25"/>
    <row r="98" s="46" customFormat="1" x14ac:dyDescent="0.25"/>
    <row r="99" s="46" customFormat="1" x14ac:dyDescent="0.25"/>
    <row r="100" s="46" customFormat="1" x14ac:dyDescent="0.25"/>
    <row r="101" s="46" customFormat="1" x14ac:dyDescent="0.25"/>
    <row r="102" s="46" customFormat="1" x14ac:dyDescent="0.25"/>
    <row r="103" s="46" customFormat="1" x14ac:dyDescent="0.25"/>
    <row r="104" s="46" customFormat="1" x14ac:dyDescent="0.25"/>
    <row r="105" s="46" customFormat="1" x14ac:dyDescent="0.25"/>
    <row r="106" s="46" customFormat="1" x14ac:dyDescent="0.25"/>
    <row r="107" s="46" customFormat="1" x14ac:dyDescent="0.25"/>
    <row r="108" s="46" customFormat="1" x14ac:dyDescent="0.25"/>
    <row r="109" s="46" customFormat="1" x14ac:dyDescent="0.25"/>
    <row r="110" s="46" customFormat="1" x14ac:dyDescent="0.25"/>
    <row r="111" s="46" customFormat="1" x14ac:dyDescent="0.25"/>
    <row r="112" s="46" customFormat="1" x14ac:dyDescent="0.25"/>
    <row r="113" s="46" customFormat="1" x14ac:dyDescent="0.25"/>
    <row r="114" s="46" customFormat="1" x14ac:dyDescent="0.25"/>
    <row r="115" s="46" customFormat="1" x14ac:dyDescent="0.25"/>
    <row r="116" s="46" customFormat="1" x14ac:dyDescent="0.25"/>
    <row r="117" s="46" customFormat="1" x14ac:dyDescent="0.25"/>
    <row r="118" s="46" customFormat="1" x14ac:dyDescent="0.25"/>
    <row r="119" s="46" customFormat="1" x14ac:dyDescent="0.25"/>
    <row r="120" s="46" customFormat="1" x14ac:dyDescent="0.25"/>
    <row r="121" s="46" customFormat="1" x14ac:dyDescent="0.25"/>
    <row r="122" s="46" customFormat="1" x14ac:dyDescent="0.25"/>
    <row r="123" s="46" customFormat="1" x14ac:dyDescent="0.25"/>
    <row r="124" s="46" customFormat="1" x14ac:dyDescent="0.25"/>
    <row r="125" s="46" customFormat="1" x14ac:dyDescent="0.25"/>
    <row r="126" s="46" customFormat="1" x14ac:dyDescent="0.25"/>
    <row r="127" s="46" customFormat="1" x14ac:dyDescent="0.25"/>
    <row r="128" s="46" customFormat="1" x14ac:dyDescent="0.25"/>
    <row r="129" s="46" customFormat="1" x14ac:dyDescent="0.25"/>
    <row r="130" s="46" customFormat="1" x14ac:dyDescent="0.25"/>
    <row r="131" s="46" customFormat="1" x14ac:dyDescent="0.25"/>
    <row r="132" s="46" customFormat="1" x14ac:dyDescent="0.25"/>
    <row r="133" s="46" customFormat="1" x14ac:dyDescent="0.25"/>
    <row r="134" s="46" customFormat="1" x14ac:dyDescent="0.25"/>
    <row r="135" s="46" customFormat="1" x14ac:dyDescent="0.25"/>
    <row r="136" s="46" customFormat="1" x14ac:dyDescent="0.25"/>
    <row r="137" s="46" customFormat="1" x14ac:dyDescent="0.25"/>
    <row r="138" s="46" customFormat="1" x14ac:dyDescent="0.25"/>
    <row r="139" s="46" customFormat="1" x14ac:dyDescent="0.25"/>
    <row r="140" s="46" customFormat="1" x14ac:dyDescent="0.25"/>
    <row r="141" s="46" customFormat="1" x14ac:dyDescent="0.25"/>
    <row r="142" s="46" customFormat="1" x14ac:dyDescent="0.25"/>
    <row r="143" s="46" customFormat="1" x14ac:dyDescent="0.25"/>
    <row r="144" s="46" customFormat="1" x14ac:dyDescent="0.25"/>
    <row r="145" s="46" customFormat="1" x14ac:dyDescent="0.25"/>
    <row r="146" s="46" customFormat="1" x14ac:dyDescent="0.25"/>
    <row r="147" s="46" customFormat="1" x14ac:dyDescent="0.25"/>
    <row r="148" s="46" customFormat="1" x14ac:dyDescent="0.25"/>
    <row r="149" s="46" customFormat="1" x14ac:dyDescent="0.25"/>
    <row r="150" s="46" customFormat="1" x14ac:dyDescent="0.25"/>
    <row r="151" s="46" customFormat="1" x14ac:dyDescent="0.25"/>
    <row r="152" s="46" customFormat="1" x14ac:dyDescent="0.25"/>
    <row r="153" s="46" customFormat="1" x14ac:dyDescent="0.25"/>
    <row r="154" s="46" customFormat="1" x14ac:dyDescent="0.25"/>
    <row r="155" s="46" customFormat="1" x14ac:dyDescent="0.25"/>
    <row r="156" s="46" customFormat="1" x14ac:dyDescent="0.25"/>
  </sheetData>
  <mergeCells count="28">
    <mergeCell ref="A22:N22"/>
    <mergeCell ref="A1:N1"/>
    <mergeCell ref="A2:N2"/>
    <mergeCell ref="A21:N21"/>
    <mergeCell ref="A20:N20"/>
    <mergeCell ref="A17:N17"/>
    <mergeCell ref="A16:N16"/>
    <mergeCell ref="A3:N3"/>
    <mergeCell ref="A4:N4"/>
    <mergeCell ref="A5:N5"/>
    <mergeCell ref="A6:N6"/>
    <mergeCell ref="A7:N7"/>
    <mergeCell ref="A28:N28"/>
    <mergeCell ref="A8:N8"/>
    <mergeCell ref="A9:N9"/>
    <mergeCell ref="A10:N10"/>
    <mergeCell ref="A11:N11"/>
    <mergeCell ref="A26:N26"/>
    <mergeCell ref="A27:N27"/>
    <mergeCell ref="A25:N25"/>
    <mergeCell ref="A24:N24"/>
    <mergeCell ref="A23:N23"/>
    <mergeCell ref="A15:N15"/>
    <mergeCell ref="A14:N14"/>
    <mergeCell ref="A13:N13"/>
    <mergeCell ref="A12:N12"/>
    <mergeCell ref="A19:N19"/>
    <mergeCell ref="A18:N18"/>
  </mergeCells>
  <hyperlinks>
    <hyperlink ref="A22:C22" location="'Crossrail Jumpers'!A1" display="Crossrail Jumpers" xr:uid="{8C820F2A-3E87-49AD-8A5B-C8351B15C4DC}"/>
    <hyperlink ref="A23:C23" location="'Beginner Jumpers'!A1" display="Beginner Jumpers" xr:uid="{76BFC01D-60DA-44E2-882F-33CDD2A082B0}"/>
    <hyperlink ref="A24:C24" location="'Itty Bitty Jumpers'!A1" display="Itty Bitty Jumpers" xr:uid="{3E1FEB2A-3B54-4A3C-9A3A-00CDBE65DE41}"/>
    <hyperlink ref="A25:C25" location="'Prelim Jumpers'!A1" display="Preliminary Jumpers" xr:uid="{F3D557C1-3545-4AE9-BABD-727B21E4F919}"/>
    <hyperlink ref="A27:C27" location="'Low Child-Adult Jumpers'!A1" display="Low Child/Adult Jumpers" xr:uid="{4ABCA7B3-21BF-415F-B4EF-DCB74356DD9D}"/>
    <hyperlink ref="A3:C3" location="'Long Stirrup'!A1" display="Long Stirrup" xr:uid="{A3B8F295-44FB-4343-BE24-F7BE79FE91AE}"/>
    <hyperlink ref="A3:N3" location="'Walk-Trot'!A1" display="Walk-Trot" xr:uid="{F62A2524-59FD-4F98-A65F-CAE939020EE1}"/>
    <hyperlink ref="A4:C4" location="'PreShort Stirrup'!A1" display="Pre-Short Stirrup" xr:uid="{B52628F1-B332-47A8-90AB-A5AE0F4797E9}"/>
    <hyperlink ref="A4:N4" location="'Pre-Short'!A1" display="Pre-Short Stirrup" xr:uid="{36807EB8-9585-46AC-8308-F34AB99C93B6}"/>
    <hyperlink ref="A5:C5" location="'Short Stirrup'!A1" display="Short Stirrup" xr:uid="{E15E8E84-1CBD-4E8B-9C15-244EDBF6765B}"/>
    <hyperlink ref="A6:C6" location="Leadline!A1" display="Leadline" xr:uid="{5279F071-3695-4FC7-898A-08533525790A}"/>
    <hyperlink ref="A7:C7" location="'Long Stirrup'!A1" display="Long Stirrup" xr:uid="{4F32B9E1-54A8-4725-A0AC-D28C90EDDB24}"/>
    <hyperlink ref="A8:C8" location="'Beginner Rider'!A1" display="Beginner Rider" xr:uid="{10E458B7-3803-48EC-9B3B-142E77F50E1E}"/>
    <hyperlink ref="A9:C9" location="'Crossrail Hunter'!A1" display="Crossrail Hunter" xr:uid="{3CD180FF-1BC9-448B-A8F4-48CCF8E9E544}"/>
    <hyperlink ref="A10:C10" location="'Crossrail Medal'!A1" display="Crossrail Medal" xr:uid="{635AE6E9-48AD-467E-9F80-88225A452E4E}"/>
    <hyperlink ref="A11:C11" location="'Green Hunter'!A1" display="Green Hunter" xr:uid="{1211ED00-639F-45A7-A611-F445251D5F87}"/>
    <hyperlink ref="A12:C12" location="'Modified Hunter'!A1" display="Modified Hunter" xr:uid="{49EF10D1-F80E-43CC-B013-6DBF1D50DDDB}"/>
    <hyperlink ref="A13:C13" location="'Beginner Rider'!A1" display="Beginner Rider" xr:uid="{B93DA748-A695-4A25-B116-025B2C09C5AF}"/>
    <hyperlink ref="A14:C14" location="'Pleasure Horse-Pony'!A1" display="Pleasure Horse/Pony" xr:uid="{A06C166B-904A-4A87-AA6E-AD485DD2E662}"/>
    <hyperlink ref="A15:C15" location="'Jr Eq'!A1" display="Junior Equitation" xr:uid="{F8020C2C-3696-4ABA-AAD6-53C555F9A5BA}"/>
    <hyperlink ref="A16:C16" location="'Jr-Adult Eq Medal'!A1" display="Junior/Adult Equitation Medal" xr:uid="{E0E320C8-61D7-4D2D-A3D0-4152C21D5F98}"/>
    <hyperlink ref="A17:C17" location="'Low-Open Hunter'!A1" display="Low/Open Hunter" xr:uid="{EB22C467-F7C4-44AA-9EAF-E412266F6426}"/>
    <hyperlink ref="A18:C18" location="'Pony-Horse Medal'!A1" display="Pony/Horse Medal" xr:uid="{0B96CA3C-DBD7-4213-8AAD-D064FB855E01}"/>
    <hyperlink ref="A19:C19" location="'Low Child Hunt Pony'!A1" display="Low Children's Hunter Pony" xr:uid="{4C9CBF18-DBDF-4073-A05C-0B442B70B95E}"/>
    <hyperlink ref="A20:C20" location="'Low Child Hunt Horse'!A1" display="Low Children's Hunter Horse" xr:uid="{BCFC278B-41E0-496A-B62B-0AE123FA6A4C}"/>
    <hyperlink ref="A21:C21" location="'Crossrail Jumpers'!A1" display="Crossrail Jumpers" xr:uid="{CEDBC25B-A4B7-4F8A-9A7B-FECE5F662FEA}"/>
    <hyperlink ref="A26:C26" location="'Prelim Jumpers'!A1" display="Preliminary Jumpers" xr:uid="{1A708E75-FBC5-4760-8EAD-173D008AC0EF}"/>
    <hyperlink ref="A28:C28" location="'Low Child-Adult Jumpers'!A1" display="Low Child/Adult Jumpers" xr:uid="{C0125B84-1927-47A4-9D21-5DCF6F7A5196}"/>
    <hyperlink ref="A20:N20" location="'Low Child-Low Adult Hunt Horse'!A1" display="Low Children's / Low Adult Hunter Horse" xr:uid="{03C3E1BA-5034-4B2B-BA5A-8C98CE038AC8}"/>
    <hyperlink ref="A10:N10" location="'Crossrail Eq Medal'!A1" display="Crossrail Equitation Medal" xr:uid="{867DC952-9C8D-48CA-9E50-359C56DF46A9}"/>
    <hyperlink ref="A13:N13" location="'Novice Eq'!A1" display="Novice Equitation" xr:uid="{927DE8BC-B40A-4C47-8587-10D97C8BFBD7}"/>
    <hyperlink ref="A14:N14" location="'Pleasure Horse-Pony'!A1" display="Pleasure Horse / Pony" xr:uid="{8346EEB5-DCFA-4DE9-8158-613DC81EC9E9}"/>
    <hyperlink ref="A15:N15" location="'Open Eq'!A1" display="Open Equitation" xr:uid="{8826A325-6632-475D-9032-FB0200306CE2}"/>
    <hyperlink ref="A19:N19" location="'Low Child-Child Hunt Pony'!A1" display="Low Children's / Children's Hunter Pony" xr:uid="{4DACBB64-A402-43F5-B5FB-97FDED74CE99}"/>
    <hyperlink ref="A21:N21" location="'Pole Jumpers'!A1" display="Pole Jumpers" xr:uid="{A6EC139F-4DC8-47D2-BCE3-F07D810D7DD0}"/>
    <hyperlink ref="A23:N23" location="'Puddle Jumpers'!A1" display="Puddle Jumpers" xr:uid="{0B5957D1-D3A7-45CF-B688-F120E3F073FD}"/>
    <hyperlink ref="A26:N26" location="'Thoroughbred Jumpers'!A1" display="Thoroughbred Jumpers" xr:uid="{42C6E429-2931-412F-86BD-548E39F525ED}"/>
    <hyperlink ref="A28:N28" location="'Child-Adult Jumpers'!A1" display="Child / Adult Jumpers" xr:uid="{37B3B982-A489-4536-A872-E73E3F144709}"/>
  </hyperlinks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380A-0944-4010-BE5A-A0FFC53DC66D}">
  <sheetPr>
    <tabColor rgb="FF00B050"/>
    <pageSetUpPr fitToPage="1"/>
  </sheetPr>
  <dimension ref="A1:AJ466"/>
  <sheetViews>
    <sheetView zoomScale="50" zoomScaleNormal="50" workbookViewId="0">
      <pane ySplit="1" topLeftCell="A2" activePane="bottomLeft" state="frozen"/>
      <selection activeCell="AP3" sqref="AP3"/>
      <selection pane="bottomLeft" activeCell="M11" sqref="M11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7.88671875" style="2" customWidth="1"/>
    <col min="4" max="4" width="27.5546875" style="2" customWidth="1"/>
    <col min="5" max="5" width="15" style="2" bestFit="1" customWidth="1"/>
    <col min="6" max="7" width="14.109375" style="2" bestFit="1" customWidth="1"/>
    <col min="8" max="8" width="15.6640625" style="2" bestFit="1" customWidth="1"/>
    <col min="9" max="9" width="14.109375" style="2" bestFit="1" customWidth="1"/>
    <col min="10" max="10" width="15.21875" style="2" bestFit="1" customWidth="1"/>
    <col min="11" max="11" width="16.5546875" style="2" bestFit="1" customWidth="1"/>
    <col min="12" max="12" width="16.109375" style="2" bestFit="1" customWidth="1"/>
    <col min="13" max="13" width="19.109375" style="2" customWidth="1"/>
    <col min="14" max="14" width="19.6640625" style="1" customWidth="1"/>
    <col min="15" max="22" width="8.6640625" style="1" customWidth="1"/>
    <col min="23" max="23" width="8.6640625" style="10" customWidth="1"/>
    <col min="24" max="25" width="8.6640625" style="1" customWidth="1"/>
    <col min="26" max="26" width="8.6640625" style="10" customWidth="1"/>
    <col min="27" max="35" width="8.6640625" style="1" customWidth="1"/>
    <col min="36" max="36" width="8.6640625" style="10" customWidth="1"/>
    <col min="37" max="47" width="8.6640625" style="1" customWidth="1"/>
    <col min="48" max="16384" width="9.109375" style="1"/>
  </cols>
  <sheetData>
    <row r="1" spans="1:19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  <c r="N1" s="23"/>
      <c r="O1" s="18"/>
    </row>
    <row r="2" spans="1:19" s="4" customFormat="1" ht="43.5" customHeight="1" x14ac:dyDescent="0.25">
      <c r="A2" s="84" t="s">
        <v>6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  <c r="N2" s="24"/>
      <c r="O2" s="18"/>
    </row>
    <row r="3" spans="1:19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  <c r="N3" s="25"/>
      <c r="O3" s="22"/>
    </row>
    <row r="4" spans="1:19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  <c r="N4" s="28"/>
    </row>
    <row r="5" spans="1:19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  <c r="N5" s="29"/>
    </row>
    <row r="6" spans="1:19" s="8" customFormat="1" ht="20.100000000000001" customHeight="1" x14ac:dyDescent="0.25">
      <c r="A6" s="40"/>
      <c r="B6" s="20" t="s">
        <v>54</v>
      </c>
      <c r="C6" s="20" t="s">
        <v>184</v>
      </c>
      <c r="D6" s="20" t="s">
        <v>186</v>
      </c>
      <c r="E6" s="7">
        <v>20</v>
      </c>
      <c r="F6" s="7">
        <v>26</v>
      </c>
      <c r="G6" s="7">
        <v>17</v>
      </c>
      <c r="H6" s="7">
        <f>2*20</f>
        <v>40</v>
      </c>
      <c r="I6" s="7">
        <v>14</v>
      </c>
      <c r="J6" s="32">
        <v>13</v>
      </c>
      <c r="K6" s="45"/>
      <c r="L6" s="27">
        <f t="shared" ref="L6:L20" si="0">SUM(E6:K6)</f>
        <v>130</v>
      </c>
      <c r="M6" s="40">
        <v>1</v>
      </c>
      <c r="N6" s="30"/>
      <c r="O6" s="9"/>
      <c r="P6" s="9"/>
      <c r="Q6" s="9"/>
      <c r="R6" s="9"/>
      <c r="S6" s="9"/>
    </row>
    <row r="7" spans="1:19" s="8" customFormat="1" ht="20.100000000000001" customHeight="1" x14ac:dyDescent="0.25">
      <c r="A7" s="40"/>
      <c r="B7" s="16" t="s">
        <v>86</v>
      </c>
      <c r="C7" s="16" t="s">
        <v>195</v>
      </c>
      <c r="D7" s="16" t="s">
        <v>185</v>
      </c>
      <c r="E7" s="7">
        <v>26</v>
      </c>
      <c r="F7" s="7">
        <v>19</v>
      </c>
      <c r="G7" s="7">
        <v>20</v>
      </c>
      <c r="H7" s="32">
        <f>2*24</f>
        <v>48</v>
      </c>
      <c r="I7" s="45"/>
      <c r="J7" s="45"/>
      <c r="K7" s="45"/>
      <c r="L7" s="7">
        <f t="shared" si="0"/>
        <v>113</v>
      </c>
      <c r="M7" s="41">
        <v>2</v>
      </c>
      <c r="N7" s="26"/>
    </row>
    <row r="8" spans="1:19" s="8" customFormat="1" ht="20.100000000000001" customHeight="1" x14ac:dyDescent="0.25">
      <c r="A8" s="40"/>
      <c r="B8" s="16" t="s">
        <v>24</v>
      </c>
      <c r="C8" s="16" t="s">
        <v>24</v>
      </c>
      <c r="D8" s="16" t="s">
        <v>329</v>
      </c>
      <c r="E8" s="44"/>
      <c r="F8" s="44"/>
      <c r="G8" s="45"/>
      <c r="H8" s="44"/>
      <c r="I8" s="32">
        <v>19</v>
      </c>
      <c r="J8" s="32">
        <v>15</v>
      </c>
      <c r="K8" s="32">
        <f>2*28</f>
        <v>56</v>
      </c>
      <c r="L8" s="7">
        <f t="shared" si="0"/>
        <v>90</v>
      </c>
      <c r="M8" s="41">
        <v>3</v>
      </c>
    </row>
    <row r="9" spans="1:19" s="9" customFormat="1" ht="20.100000000000001" customHeight="1" x14ac:dyDescent="0.25">
      <c r="A9" s="40"/>
      <c r="B9" s="16" t="s">
        <v>278</v>
      </c>
      <c r="C9" s="16" t="s">
        <v>157</v>
      </c>
      <c r="D9" s="16" t="s">
        <v>177</v>
      </c>
      <c r="E9" s="44"/>
      <c r="F9" s="7">
        <v>10</v>
      </c>
      <c r="G9" s="45"/>
      <c r="H9" s="7">
        <f>2*16</f>
        <v>32</v>
      </c>
      <c r="I9" s="32">
        <v>7</v>
      </c>
      <c r="J9" s="44"/>
      <c r="K9" s="7">
        <f>2*20</f>
        <v>40</v>
      </c>
      <c r="L9" s="7">
        <f t="shared" si="0"/>
        <v>89</v>
      </c>
      <c r="M9" s="41">
        <v>4</v>
      </c>
      <c r="N9" s="8"/>
      <c r="O9" s="8"/>
      <c r="P9" s="8"/>
      <c r="Q9" s="8"/>
      <c r="R9" s="8"/>
      <c r="S9" s="8"/>
    </row>
    <row r="10" spans="1:19" s="8" customFormat="1" ht="20.100000000000001" customHeight="1" x14ac:dyDescent="0.25">
      <c r="A10" s="40"/>
      <c r="B10" s="15" t="s">
        <v>367</v>
      </c>
      <c r="C10" s="15" t="s">
        <v>192</v>
      </c>
      <c r="D10" s="15" t="s">
        <v>193</v>
      </c>
      <c r="E10" s="7">
        <v>17</v>
      </c>
      <c r="F10" s="44"/>
      <c r="G10" s="7">
        <v>21</v>
      </c>
      <c r="H10" s="45"/>
      <c r="I10" s="7">
        <v>15</v>
      </c>
      <c r="J10" s="7">
        <v>20</v>
      </c>
      <c r="K10" s="45"/>
      <c r="L10" s="7">
        <f t="shared" si="0"/>
        <v>73</v>
      </c>
      <c r="M10" s="41">
        <v>5</v>
      </c>
    </row>
    <row r="11" spans="1:19" s="8" customFormat="1" ht="20.100000000000001" customHeight="1" x14ac:dyDescent="0.25">
      <c r="A11" s="40"/>
      <c r="B11" s="15" t="s">
        <v>89</v>
      </c>
      <c r="C11" s="16" t="s">
        <v>136</v>
      </c>
      <c r="D11" s="16" t="s">
        <v>194</v>
      </c>
      <c r="E11" s="44"/>
      <c r="F11" s="44"/>
      <c r="G11" s="7">
        <v>14</v>
      </c>
      <c r="H11" s="7">
        <f>2*13</f>
        <v>26</v>
      </c>
      <c r="I11" s="45"/>
      <c r="J11" s="45"/>
      <c r="K11" s="44"/>
      <c r="L11" s="7">
        <f t="shared" si="0"/>
        <v>40</v>
      </c>
      <c r="M11" s="41">
        <v>6</v>
      </c>
    </row>
    <row r="12" spans="1:19" s="8" customFormat="1" ht="20.100000000000001" customHeight="1" x14ac:dyDescent="0.25">
      <c r="A12" s="40"/>
      <c r="B12" s="14" t="s">
        <v>45</v>
      </c>
      <c r="C12" s="14" t="s">
        <v>191</v>
      </c>
      <c r="D12" s="14" t="s">
        <v>187</v>
      </c>
      <c r="E12" s="44"/>
      <c r="F12" s="7">
        <v>14</v>
      </c>
      <c r="G12" s="32">
        <v>12</v>
      </c>
      <c r="H12" s="44"/>
      <c r="I12" s="45"/>
      <c r="J12" s="44"/>
      <c r="K12" s="45"/>
      <c r="L12" s="7">
        <f t="shared" si="0"/>
        <v>26</v>
      </c>
      <c r="M12" s="42"/>
      <c r="N12" s="9"/>
      <c r="O12" s="9"/>
      <c r="P12" s="9"/>
      <c r="Q12" s="9"/>
      <c r="R12" s="9"/>
      <c r="S12" s="9"/>
    </row>
    <row r="13" spans="1:19" s="8" customFormat="1" ht="20.100000000000001" customHeight="1" x14ac:dyDescent="0.25">
      <c r="A13" s="40"/>
      <c r="B13" s="14" t="s">
        <v>363</v>
      </c>
      <c r="C13" s="14" t="s">
        <v>363</v>
      </c>
      <c r="D13" s="14" t="s">
        <v>362</v>
      </c>
      <c r="E13" s="44"/>
      <c r="F13" s="44"/>
      <c r="G13" s="44"/>
      <c r="H13" s="44"/>
      <c r="I13" s="44"/>
      <c r="J13" s="7">
        <v>26</v>
      </c>
      <c r="K13" s="45"/>
      <c r="L13" s="7">
        <f t="shared" si="0"/>
        <v>26</v>
      </c>
      <c r="M13" s="42"/>
      <c r="N13" s="9"/>
      <c r="O13" s="9"/>
      <c r="P13" s="9"/>
      <c r="Q13" s="9"/>
      <c r="R13" s="9"/>
      <c r="S13" s="9"/>
    </row>
    <row r="14" spans="1:19" s="9" customFormat="1" ht="20.100000000000001" customHeight="1" x14ac:dyDescent="0.25">
      <c r="A14" s="39"/>
      <c r="B14" s="14" t="s">
        <v>328</v>
      </c>
      <c r="C14" s="14" t="s">
        <v>328</v>
      </c>
      <c r="D14" s="14" t="s">
        <v>324</v>
      </c>
      <c r="E14" s="44"/>
      <c r="F14" s="44"/>
      <c r="G14" s="44"/>
      <c r="H14" s="44"/>
      <c r="I14" s="7">
        <v>16</v>
      </c>
      <c r="J14" s="44"/>
      <c r="K14" s="45"/>
      <c r="L14" s="7">
        <f t="shared" si="0"/>
        <v>16</v>
      </c>
      <c r="M14" s="42"/>
      <c r="N14" s="8"/>
      <c r="O14" s="8"/>
      <c r="P14" s="8"/>
      <c r="Q14" s="8"/>
      <c r="R14" s="8"/>
      <c r="S14" s="8"/>
    </row>
    <row r="15" spans="1:19" s="8" customFormat="1" ht="20.100000000000001" customHeight="1" x14ac:dyDescent="0.25">
      <c r="A15" s="40"/>
      <c r="B15" s="14" t="s">
        <v>151</v>
      </c>
      <c r="C15" s="14" t="s">
        <v>151</v>
      </c>
      <c r="D15" s="15" t="s">
        <v>152</v>
      </c>
      <c r="E15" s="7">
        <v>13</v>
      </c>
      <c r="F15" s="44"/>
      <c r="G15" s="7">
        <v>0</v>
      </c>
      <c r="H15" s="44"/>
      <c r="I15" s="44"/>
      <c r="J15" s="44"/>
      <c r="K15" s="45"/>
      <c r="L15" s="7">
        <f t="shared" si="0"/>
        <v>13</v>
      </c>
      <c r="M15" s="42"/>
      <c r="N15" s="9"/>
      <c r="O15" s="9"/>
      <c r="P15" s="9"/>
      <c r="Q15" s="9"/>
      <c r="R15" s="9"/>
      <c r="S15" s="9"/>
    </row>
    <row r="16" spans="1:19" s="3" customFormat="1" x14ac:dyDescent="0.25">
      <c r="A16" s="40"/>
      <c r="B16" s="15" t="s">
        <v>77</v>
      </c>
      <c r="C16" s="15" t="s">
        <v>321</v>
      </c>
      <c r="D16" s="15" t="s">
        <v>320</v>
      </c>
      <c r="E16" s="44"/>
      <c r="F16" s="44"/>
      <c r="G16" s="44"/>
      <c r="H16" s="44"/>
      <c r="I16" s="7">
        <v>10</v>
      </c>
      <c r="J16" s="44"/>
      <c r="K16" s="45"/>
      <c r="L16" s="7">
        <f t="shared" si="0"/>
        <v>10</v>
      </c>
      <c r="M16" s="42"/>
    </row>
    <row r="17" spans="1:19" s="3" customFormat="1" x14ac:dyDescent="0.25">
      <c r="A17" s="40"/>
      <c r="B17" s="15" t="s">
        <v>89</v>
      </c>
      <c r="C17" s="15" t="s">
        <v>89</v>
      </c>
      <c r="D17" s="15" t="s">
        <v>364</v>
      </c>
      <c r="E17" s="44"/>
      <c r="F17" s="44"/>
      <c r="G17" s="44"/>
      <c r="H17" s="44"/>
      <c r="I17" s="44"/>
      <c r="J17" s="7">
        <v>8</v>
      </c>
      <c r="K17" s="45"/>
      <c r="L17" s="7">
        <f t="shared" si="0"/>
        <v>8</v>
      </c>
      <c r="M17" s="7"/>
    </row>
    <row r="18" spans="1:19" s="8" customFormat="1" ht="20.100000000000001" customHeight="1" x14ac:dyDescent="0.25">
      <c r="A18" s="39"/>
      <c r="B18" s="14" t="s">
        <v>181</v>
      </c>
      <c r="C18" s="14" t="s">
        <v>181</v>
      </c>
      <c r="D18" s="15" t="s">
        <v>326</v>
      </c>
      <c r="E18" s="44"/>
      <c r="F18" s="44"/>
      <c r="G18" s="44"/>
      <c r="H18" s="44"/>
      <c r="I18" s="7">
        <v>6</v>
      </c>
      <c r="J18" s="44"/>
      <c r="K18" s="45"/>
      <c r="L18" s="7">
        <f t="shared" si="0"/>
        <v>6</v>
      </c>
      <c r="M18" s="42"/>
      <c r="N18" s="9"/>
      <c r="O18" s="9"/>
      <c r="P18" s="9"/>
      <c r="Q18" s="9"/>
      <c r="R18" s="9"/>
      <c r="S18" s="9"/>
    </row>
    <row r="19" spans="1:19" s="3" customFormat="1" x14ac:dyDescent="0.25">
      <c r="A19" s="39"/>
      <c r="B19" s="15" t="s">
        <v>366</v>
      </c>
      <c r="C19" s="15" t="s">
        <v>366</v>
      </c>
      <c r="D19" s="15" t="s">
        <v>365</v>
      </c>
      <c r="E19" s="44"/>
      <c r="F19" s="44"/>
      <c r="G19" s="44"/>
      <c r="H19" s="44"/>
      <c r="I19" s="44"/>
      <c r="J19" s="7">
        <v>5</v>
      </c>
      <c r="K19" s="45"/>
      <c r="L19" s="7">
        <f t="shared" si="0"/>
        <v>5</v>
      </c>
      <c r="M19" s="7"/>
    </row>
    <row r="20" spans="1:19" s="3" customFormat="1" x14ac:dyDescent="0.25">
      <c r="A20" s="39"/>
      <c r="B20" s="15" t="s">
        <v>327</v>
      </c>
      <c r="C20" s="15" t="s">
        <v>327</v>
      </c>
      <c r="D20" s="15" t="s">
        <v>325</v>
      </c>
      <c r="E20" s="44"/>
      <c r="F20" s="44"/>
      <c r="G20" s="44"/>
      <c r="H20" s="44"/>
      <c r="I20" s="7">
        <v>1</v>
      </c>
      <c r="J20" s="44"/>
      <c r="K20" s="45"/>
      <c r="L20" s="7">
        <f t="shared" si="0"/>
        <v>1</v>
      </c>
      <c r="M20" s="42"/>
    </row>
    <row r="21" spans="1:19" s="8" customFormat="1" ht="20.100000000000001" customHeight="1" x14ac:dyDescent="0.25">
      <c r="A21" s="39"/>
      <c r="B21" s="14" t="s">
        <v>277</v>
      </c>
      <c r="C21" s="14" t="s">
        <v>276</v>
      </c>
      <c r="D21" s="14" t="s">
        <v>275</v>
      </c>
      <c r="E21" s="44"/>
      <c r="F21" s="44"/>
      <c r="G21" s="44"/>
      <c r="H21" s="54">
        <f>2*7</f>
        <v>14</v>
      </c>
      <c r="I21" s="44"/>
      <c r="J21" s="44"/>
      <c r="K21" s="45"/>
      <c r="L21" s="7">
        <f>SUM(I21:K21)</f>
        <v>0</v>
      </c>
      <c r="M21" s="42"/>
      <c r="N21" s="9"/>
      <c r="O21" s="9"/>
      <c r="P21" s="9"/>
      <c r="Q21" s="9"/>
      <c r="R21" s="9"/>
      <c r="S21" s="9"/>
    </row>
    <row r="22" spans="1:19" s="3" customFormat="1" x14ac:dyDescent="0.25">
      <c r="A22" s="39"/>
      <c r="B22" s="14" t="s">
        <v>181</v>
      </c>
      <c r="C22" s="14" t="s">
        <v>181</v>
      </c>
      <c r="D22" s="15" t="s">
        <v>79</v>
      </c>
      <c r="E22" s="44"/>
      <c r="F22" s="54">
        <v>11</v>
      </c>
      <c r="G22" s="44"/>
      <c r="H22" s="44"/>
      <c r="I22" s="44"/>
      <c r="J22" s="44"/>
      <c r="K22" s="45"/>
      <c r="L22" s="7">
        <f>SUM(I22:K22)</f>
        <v>0</v>
      </c>
      <c r="M22" s="42"/>
    </row>
    <row r="23" spans="1:19" s="3" customFormat="1" x14ac:dyDescent="0.25">
      <c r="A23" s="39"/>
      <c r="B23" s="14" t="s">
        <v>190</v>
      </c>
      <c r="C23" s="14" t="s">
        <v>189</v>
      </c>
      <c r="D23" s="14" t="s">
        <v>188</v>
      </c>
      <c r="E23" s="44"/>
      <c r="F23" s="54">
        <v>7</v>
      </c>
      <c r="G23" s="44"/>
      <c r="H23" s="44"/>
      <c r="I23" s="44"/>
      <c r="J23" s="44"/>
      <c r="K23" s="45"/>
      <c r="L23" s="7">
        <f>SUM(I23:K23)</f>
        <v>0</v>
      </c>
      <c r="M23" s="42"/>
    </row>
    <row r="24" spans="1:19" s="3" customFormat="1" x14ac:dyDescent="0.25"/>
    <row r="25" spans="1:19" s="3" customFormat="1" x14ac:dyDescent="0.25"/>
    <row r="26" spans="1:19" s="3" customFormat="1" x14ac:dyDescent="0.25"/>
    <row r="27" spans="1:19" s="3" customFormat="1" x14ac:dyDescent="0.25"/>
    <row r="28" spans="1:19" s="3" customFormat="1" x14ac:dyDescent="0.25"/>
    <row r="29" spans="1:19" s="3" customFormat="1" x14ac:dyDescent="0.25"/>
    <row r="30" spans="1:19" s="3" customFormat="1" x14ac:dyDescent="0.25"/>
    <row r="31" spans="1:19" s="3" customFormat="1" x14ac:dyDescent="0.25"/>
    <row r="32" spans="1:1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3" s="3" customFormat="1" x14ac:dyDescent="0.25"/>
    <row r="290" spans="1:13" s="3" customFormat="1" x14ac:dyDescent="0.25"/>
    <row r="291" spans="1:13" s="3" customFormat="1" x14ac:dyDescent="0.25"/>
    <row r="292" spans="1:13" s="3" customFormat="1" x14ac:dyDescent="0.25"/>
    <row r="293" spans="1:13" s="3" customFormat="1" x14ac:dyDescent="0.25"/>
    <row r="294" spans="1:13" s="3" customFormat="1" x14ac:dyDescent="0.25"/>
    <row r="295" spans="1:13" s="3" customFormat="1" x14ac:dyDescent="0.25"/>
    <row r="296" spans="1:13" s="3" customFormat="1" x14ac:dyDescent="0.25"/>
    <row r="297" spans="1:13" s="3" customFormat="1" x14ac:dyDescent="0.25"/>
    <row r="298" spans="1:13" s="3" customFormat="1" x14ac:dyDescent="0.25"/>
    <row r="299" spans="1:13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</sheetData>
  <autoFilter ref="A3:M23" xr:uid="{D344A02F-272D-467D-BCBF-619581A242BB}">
    <sortState xmlns:xlrd2="http://schemas.microsoft.com/office/spreadsheetml/2017/richdata2" ref="A8:M23">
      <sortCondition descending="1" ref="L3:L23"/>
    </sortState>
  </autoFilter>
  <mergeCells count="16">
    <mergeCell ref="M3:M5"/>
    <mergeCell ref="A1:K1"/>
    <mergeCell ref="L1:M1"/>
    <mergeCell ref="A2: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L1:M1" location="'Table of Contents'!A1" display="Click Here to Return to Table of Contents" xr:uid="{3AC47F2E-E386-4317-9B18-555FB43F2421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4D425-1F6E-4F06-88BB-190324F86F45}">
  <sheetPr>
    <tabColor rgb="FF00B050"/>
    <pageSetUpPr fitToPage="1"/>
  </sheetPr>
  <dimension ref="A1:AJ460"/>
  <sheetViews>
    <sheetView zoomScale="50" zoomScaleNormal="50" workbookViewId="0">
      <pane ySplit="1" topLeftCell="A2" activePane="bottomLeft" state="frozen"/>
      <selection activeCell="AP3" sqref="AP3"/>
      <selection pane="bottomLeft" activeCell="E12" sqref="E12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7.88671875" style="2" customWidth="1"/>
    <col min="4" max="4" width="24.109375" style="2" bestFit="1" customWidth="1"/>
    <col min="5" max="5" width="15" style="2" bestFit="1" customWidth="1"/>
    <col min="6" max="7" width="14.109375" style="2" bestFit="1" customWidth="1"/>
    <col min="8" max="8" width="15.6640625" style="2" bestFit="1" customWidth="1"/>
    <col min="9" max="9" width="14.109375" style="2" bestFit="1" customWidth="1"/>
    <col min="10" max="10" width="15.21875" style="2" bestFit="1" customWidth="1"/>
    <col min="11" max="11" width="16.5546875" style="2" bestFit="1" customWidth="1"/>
    <col min="12" max="12" width="16.109375" style="2" bestFit="1" customWidth="1"/>
    <col min="13" max="13" width="19.109375" style="2" customWidth="1"/>
    <col min="14" max="14" width="19.6640625" style="1" customWidth="1"/>
    <col min="15" max="22" width="8.6640625" style="1" customWidth="1"/>
    <col min="23" max="23" width="8.6640625" style="10" customWidth="1"/>
    <col min="24" max="25" width="8.6640625" style="1" customWidth="1"/>
    <col min="26" max="26" width="8.6640625" style="10" customWidth="1"/>
    <col min="27" max="35" width="8.6640625" style="1" customWidth="1"/>
    <col min="36" max="36" width="8.6640625" style="10" customWidth="1"/>
    <col min="37" max="47" width="8.6640625" style="1" customWidth="1"/>
    <col min="48" max="16384" width="9.109375" style="1"/>
  </cols>
  <sheetData>
    <row r="1" spans="1:19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  <c r="N1" s="23"/>
      <c r="O1" s="18"/>
    </row>
    <row r="2" spans="1:19" s="4" customFormat="1" ht="43.5" customHeight="1" x14ac:dyDescent="0.25">
      <c r="A2" s="84" t="s">
        <v>7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  <c r="N2" s="24"/>
      <c r="O2" s="18"/>
    </row>
    <row r="3" spans="1:19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  <c r="N3" s="25"/>
      <c r="O3" s="22"/>
    </row>
    <row r="4" spans="1:19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  <c r="N4" s="28"/>
    </row>
    <row r="5" spans="1:19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  <c r="N5" s="29"/>
    </row>
    <row r="6" spans="1:19" s="8" customFormat="1" ht="20.100000000000001" customHeight="1" x14ac:dyDescent="0.25">
      <c r="A6" s="40"/>
      <c r="B6" s="36" t="s">
        <v>331</v>
      </c>
      <c r="C6" s="36" t="s">
        <v>52</v>
      </c>
      <c r="D6" s="20" t="s">
        <v>214</v>
      </c>
      <c r="E6" s="7">
        <v>11</v>
      </c>
      <c r="F6" s="7">
        <v>26</v>
      </c>
      <c r="G6" s="7">
        <v>28</v>
      </c>
      <c r="H6" s="7">
        <f>2*17</f>
        <v>34</v>
      </c>
      <c r="I6" s="7">
        <v>21</v>
      </c>
      <c r="J6" s="45"/>
      <c r="K6" s="45"/>
      <c r="L6" s="27">
        <f t="shared" ref="L6:L16" si="0">SUM(E6:K6)</f>
        <v>120</v>
      </c>
      <c r="M6" s="40">
        <v>1</v>
      </c>
      <c r="N6" s="30"/>
      <c r="O6" s="9"/>
      <c r="P6" s="9"/>
      <c r="Q6" s="9"/>
      <c r="R6" s="9"/>
      <c r="S6" s="9"/>
    </row>
    <row r="7" spans="1:19" s="8" customFormat="1" ht="20.100000000000001" customHeight="1" x14ac:dyDescent="0.25">
      <c r="A7" s="40"/>
      <c r="B7" s="15" t="s">
        <v>38</v>
      </c>
      <c r="C7" s="20" t="s">
        <v>192</v>
      </c>
      <c r="D7" s="15" t="s">
        <v>48</v>
      </c>
      <c r="E7" s="7">
        <v>22</v>
      </c>
      <c r="F7" s="7">
        <v>17</v>
      </c>
      <c r="G7" s="7">
        <v>10</v>
      </c>
      <c r="H7" s="32">
        <f>2*8</f>
        <v>16</v>
      </c>
      <c r="I7" s="32">
        <v>16</v>
      </c>
      <c r="J7" s="32">
        <v>28</v>
      </c>
      <c r="K7" s="45"/>
      <c r="L7" s="7">
        <f t="shared" si="0"/>
        <v>109</v>
      </c>
      <c r="M7" s="41">
        <v>2</v>
      </c>
      <c r="N7" s="26"/>
    </row>
    <row r="8" spans="1:19" s="8" customFormat="1" ht="20.100000000000001" customHeight="1" x14ac:dyDescent="0.25">
      <c r="A8" s="40"/>
      <c r="B8" s="16" t="s">
        <v>37</v>
      </c>
      <c r="C8" s="16" t="s">
        <v>76</v>
      </c>
      <c r="D8" s="16" t="s">
        <v>40</v>
      </c>
      <c r="E8" s="7">
        <v>8</v>
      </c>
      <c r="F8" s="7">
        <v>16</v>
      </c>
      <c r="G8" s="32">
        <v>15</v>
      </c>
      <c r="H8" s="7">
        <f>2*16</f>
        <v>32</v>
      </c>
      <c r="I8" s="32">
        <v>16</v>
      </c>
      <c r="J8" s="45"/>
      <c r="K8" s="45"/>
      <c r="L8" s="7">
        <f t="shared" si="0"/>
        <v>87</v>
      </c>
      <c r="M8" s="41">
        <v>3</v>
      </c>
    </row>
    <row r="9" spans="1:19" s="9" customFormat="1" ht="20.100000000000001" customHeight="1" x14ac:dyDescent="0.25">
      <c r="A9" s="40"/>
      <c r="B9" s="14" t="s">
        <v>18</v>
      </c>
      <c r="C9" s="14" t="s">
        <v>24</v>
      </c>
      <c r="D9" s="14" t="s">
        <v>99</v>
      </c>
      <c r="E9" s="44"/>
      <c r="F9" s="7">
        <v>17</v>
      </c>
      <c r="G9" s="7">
        <v>18</v>
      </c>
      <c r="H9" s="32">
        <f>2*4</f>
        <v>8</v>
      </c>
      <c r="I9" s="7">
        <v>16</v>
      </c>
      <c r="J9" s="45"/>
      <c r="K9" s="45"/>
      <c r="L9" s="7">
        <f t="shared" si="0"/>
        <v>59</v>
      </c>
      <c r="M9" s="41">
        <v>4</v>
      </c>
      <c r="N9" s="8"/>
      <c r="O9" s="8"/>
      <c r="P9" s="8"/>
      <c r="Q9" s="8"/>
      <c r="R9" s="8"/>
      <c r="S9" s="8"/>
    </row>
    <row r="10" spans="1:19" s="8" customFormat="1" ht="20.100000000000001" customHeight="1" x14ac:dyDescent="0.25">
      <c r="A10" s="41"/>
      <c r="B10" s="15" t="s">
        <v>157</v>
      </c>
      <c r="C10" s="15" t="s">
        <v>24</v>
      </c>
      <c r="D10" s="15" t="s">
        <v>73</v>
      </c>
      <c r="E10" s="7">
        <v>17</v>
      </c>
      <c r="F10" s="7">
        <v>2</v>
      </c>
      <c r="G10" s="32">
        <v>9</v>
      </c>
      <c r="H10" s="32">
        <f>2*0</f>
        <v>0</v>
      </c>
      <c r="I10" s="32">
        <v>11</v>
      </c>
      <c r="J10" s="45"/>
      <c r="K10" s="45"/>
      <c r="L10" s="7">
        <f t="shared" si="0"/>
        <v>39</v>
      </c>
      <c r="M10" s="41">
        <v>5</v>
      </c>
    </row>
    <row r="11" spans="1:19" s="8" customFormat="1" ht="20.100000000000001" customHeight="1" x14ac:dyDescent="0.25">
      <c r="A11" s="40"/>
      <c r="B11" s="16" t="s">
        <v>280</v>
      </c>
      <c r="C11" s="16" t="s">
        <v>281</v>
      </c>
      <c r="D11" s="16" t="s">
        <v>279</v>
      </c>
      <c r="E11" s="44"/>
      <c r="F11" s="44"/>
      <c r="G11" s="45"/>
      <c r="H11" s="32">
        <f>2*17</f>
        <v>34</v>
      </c>
      <c r="I11" s="45"/>
      <c r="J11" s="45"/>
      <c r="K11" s="45"/>
      <c r="L11" s="7">
        <f t="shared" si="0"/>
        <v>34</v>
      </c>
      <c r="M11" s="41">
        <v>6</v>
      </c>
    </row>
    <row r="12" spans="1:19" s="8" customFormat="1" ht="20.100000000000001" customHeight="1" x14ac:dyDescent="0.25">
      <c r="A12" s="40"/>
      <c r="B12" s="14" t="s">
        <v>209</v>
      </c>
      <c r="C12" s="14" t="s">
        <v>209</v>
      </c>
      <c r="D12" s="15" t="s">
        <v>208</v>
      </c>
      <c r="E12" s="7">
        <v>15</v>
      </c>
      <c r="F12" s="44"/>
      <c r="G12" s="44"/>
      <c r="H12" s="45"/>
      <c r="I12" s="45"/>
      <c r="J12" s="45"/>
      <c r="K12" s="45"/>
      <c r="L12" s="7">
        <f t="shared" si="0"/>
        <v>15</v>
      </c>
      <c r="M12" s="42"/>
      <c r="N12" s="9"/>
      <c r="O12" s="9"/>
      <c r="P12" s="9"/>
      <c r="Q12" s="9"/>
      <c r="R12" s="9"/>
      <c r="S12" s="9"/>
    </row>
    <row r="13" spans="1:19" s="8" customFormat="1" ht="20.100000000000001" customHeight="1" x14ac:dyDescent="0.25">
      <c r="A13" s="40"/>
      <c r="B13" s="14" t="s">
        <v>151</v>
      </c>
      <c r="C13" s="14" t="s">
        <v>151</v>
      </c>
      <c r="D13" s="15" t="s">
        <v>152</v>
      </c>
      <c r="E13" s="44"/>
      <c r="F13" s="44"/>
      <c r="G13" s="44"/>
      <c r="H13" s="32">
        <f>2*7</f>
        <v>14</v>
      </c>
      <c r="I13" s="45"/>
      <c r="J13" s="45"/>
      <c r="K13" s="45"/>
      <c r="L13" s="7">
        <f t="shared" si="0"/>
        <v>14</v>
      </c>
      <c r="M13" s="42"/>
      <c r="N13" s="9"/>
      <c r="O13" s="9"/>
      <c r="P13" s="9"/>
      <c r="Q13" s="9"/>
      <c r="R13" s="9"/>
      <c r="S13" s="9"/>
    </row>
    <row r="14" spans="1:19" s="9" customFormat="1" ht="20.100000000000001" customHeight="1" x14ac:dyDescent="0.25">
      <c r="A14" s="41"/>
      <c r="B14" s="14" t="s">
        <v>151</v>
      </c>
      <c r="C14" s="14" t="s">
        <v>151</v>
      </c>
      <c r="D14" s="14" t="s">
        <v>173</v>
      </c>
      <c r="E14" s="44"/>
      <c r="F14" s="44"/>
      <c r="G14" s="44"/>
      <c r="H14" s="45"/>
      <c r="I14" s="7">
        <v>8</v>
      </c>
      <c r="J14" s="45"/>
      <c r="K14" s="45"/>
      <c r="L14" s="7">
        <f t="shared" si="0"/>
        <v>8</v>
      </c>
      <c r="M14" s="42"/>
      <c r="N14" s="8"/>
      <c r="O14" s="8"/>
      <c r="P14" s="8"/>
      <c r="Q14" s="8"/>
      <c r="R14" s="8"/>
      <c r="S14" s="8"/>
    </row>
    <row r="15" spans="1:19" s="8" customFormat="1" ht="20.100000000000001" customHeight="1" x14ac:dyDescent="0.25">
      <c r="A15" s="40"/>
      <c r="B15" s="14" t="s">
        <v>202</v>
      </c>
      <c r="C15" s="14" t="s">
        <v>202</v>
      </c>
      <c r="D15" s="14" t="s">
        <v>203</v>
      </c>
      <c r="E15" s="44"/>
      <c r="F15" s="44"/>
      <c r="G15" s="7">
        <v>4</v>
      </c>
      <c r="H15" s="45"/>
      <c r="I15" s="44"/>
      <c r="J15" s="45"/>
      <c r="K15" s="45"/>
      <c r="L15" s="7">
        <f t="shared" si="0"/>
        <v>4</v>
      </c>
      <c r="M15" s="42"/>
      <c r="N15" s="9"/>
      <c r="O15" s="9"/>
      <c r="P15" s="9"/>
      <c r="Q15" s="9"/>
      <c r="R15" s="9"/>
      <c r="S15" s="9"/>
    </row>
    <row r="16" spans="1:19" s="3" customFormat="1" x14ac:dyDescent="0.25">
      <c r="A16" s="40"/>
      <c r="B16" s="15" t="s">
        <v>270</v>
      </c>
      <c r="C16" s="15" t="s">
        <v>286</v>
      </c>
      <c r="D16" s="15" t="s">
        <v>271</v>
      </c>
      <c r="E16" s="44"/>
      <c r="F16" s="44"/>
      <c r="G16" s="44"/>
      <c r="H16" s="7">
        <f>2*1</f>
        <v>2</v>
      </c>
      <c r="I16" s="44"/>
      <c r="J16" s="45"/>
      <c r="K16" s="45"/>
      <c r="L16" s="7">
        <f t="shared" si="0"/>
        <v>2</v>
      </c>
      <c r="M16" s="42"/>
    </row>
    <row r="17" spans="1:19" s="3" customFormat="1" x14ac:dyDescent="0.25">
      <c r="A17" s="39"/>
      <c r="B17" s="14" t="s">
        <v>284</v>
      </c>
      <c r="C17" s="14" t="s">
        <v>283</v>
      </c>
      <c r="D17" s="14" t="s">
        <v>282</v>
      </c>
      <c r="E17" s="44"/>
      <c r="F17" s="44"/>
      <c r="G17" s="44"/>
      <c r="H17" s="54">
        <f>2*9</f>
        <v>18</v>
      </c>
      <c r="I17" s="44"/>
      <c r="J17" s="45"/>
      <c r="K17" s="45"/>
      <c r="L17" s="7">
        <f>SUM(I17:K17)</f>
        <v>0</v>
      </c>
      <c r="M17" s="42"/>
    </row>
    <row r="18" spans="1:19" s="8" customFormat="1" ht="20.100000000000001" customHeight="1" x14ac:dyDescent="0.25">
      <c r="A18" s="39"/>
      <c r="B18" s="14" t="s">
        <v>283</v>
      </c>
      <c r="C18" s="14" t="s">
        <v>283</v>
      </c>
      <c r="D18" s="15" t="s">
        <v>285</v>
      </c>
      <c r="E18" s="44"/>
      <c r="F18" s="44"/>
      <c r="G18" s="44"/>
      <c r="H18" s="54">
        <f>2*9</f>
        <v>18</v>
      </c>
      <c r="I18" s="44"/>
      <c r="J18" s="45"/>
      <c r="K18" s="45"/>
      <c r="L18" s="7">
        <f>SUM(I18:K18)</f>
        <v>0</v>
      </c>
      <c r="M18" s="42"/>
      <c r="N18" s="9"/>
      <c r="O18" s="9"/>
      <c r="P18" s="9"/>
      <c r="Q18" s="9"/>
      <c r="R18" s="9"/>
      <c r="S18" s="9"/>
    </row>
    <row r="19" spans="1:19" s="3" customFormat="1" x14ac:dyDescent="0.25">
      <c r="A19" s="39"/>
      <c r="B19" s="16" t="s">
        <v>81</v>
      </c>
      <c r="C19" s="15" t="s">
        <v>192</v>
      </c>
      <c r="D19" s="16" t="s">
        <v>32</v>
      </c>
      <c r="E19" s="54">
        <v>12</v>
      </c>
      <c r="F19" s="44"/>
      <c r="G19" s="44"/>
      <c r="H19" s="44"/>
      <c r="I19" s="44"/>
      <c r="J19" s="45"/>
      <c r="K19" s="45"/>
      <c r="L19" s="7">
        <f>SUM(I19:K19)</f>
        <v>0</v>
      </c>
      <c r="M19" s="42"/>
    </row>
    <row r="20" spans="1:19" s="3" customFormat="1" x14ac:dyDescent="0.25">
      <c r="A20" s="38"/>
      <c r="B20" s="14" t="s">
        <v>51</v>
      </c>
      <c r="C20" s="14" t="s">
        <v>215</v>
      </c>
      <c r="D20" s="14" t="s">
        <v>50</v>
      </c>
      <c r="E20" s="54">
        <v>3</v>
      </c>
      <c r="F20" s="44"/>
      <c r="G20" s="44"/>
      <c r="H20" s="44"/>
      <c r="I20" s="44"/>
      <c r="J20" s="45"/>
      <c r="K20" s="45"/>
      <c r="L20" s="7">
        <f>SUM(I20:K20)</f>
        <v>0</v>
      </c>
      <c r="M20" s="42"/>
    </row>
    <row r="21" spans="1:19" s="8" customFormat="1" ht="20.100000000000001" customHeight="1" x14ac:dyDescent="0.25">
      <c r="A21" s="38"/>
      <c r="B21" s="16" t="s">
        <v>217</v>
      </c>
      <c r="C21" s="16" t="s">
        <v>217</v>
      </c>
      <c r="D21" s="16" t="s">
        <v>216</v>
      </c>
      <c r="E21" s="44"/>
      <c r="F21" s="44"/>
      <c r="G21" s="54">
        <v>2</v>
      </c>
      <c r="H21" s="44"/>
      <c r="I21" s="44"/>
      <c r="J21" s="45"/>
      <c r="K21" s="45"/>
      <c r="L21" s="7">
        <f>SUM(I21:K21)</f>
        <v>0</v>
      </c>
      <c r="M21" s="42"/>
      <c r="N21" s="9"/>
      <c r="O21" s="9"/>
      <c r="P21" s="9"/>
      <c r="Q21" s="9"/>
      <c r="R21" s="9"/>
      <c r="S21" s="9"/>
    </row>
    <row r="22" spans="1:19" s="3" customFormat="1" x14ac:dyDescent="0.25"/>
    <row r="23" spans="1:19" s="3" customFormat="1" x14ac:dyDescent="0.25"/>
    <row r="24" spans="1:19" s="3" customFormat="1" x14ac:dyDescent="0.25"/>
    <row r="25" spans="1:19" s="3" customFormat="1" x14ac:dyDescent="0.25"/>
    <row r="26" spans="1:19" s="3" customFormat="1" x14ac:dyDescent="0.25"/>
    <row r="27" spans="1:19" s="3" customFormat="1" x14ac:dyDescent="0.25"/>
    <row r="28" spans="1:19" s="3" customFormat="1" x14ac:dyDescent="0.25"/>
    <row r="29" spans="1:19" s="3" customFormat="1" x14ac:dyDescent="0.25"/>
    <row r="30" spans="1:19" s="3" customFormat="1" x14ac:dyDescent="0.25"/>
    <row r="31" spans="1:19" s="3" customFormat="1" x14ac:dyDescent="0.25"/>
    <row r="32" spans="1:1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3" s="3" customFormat="1" x14ac:dyDescent="0.25"/>
    <row r="290" spans="1:13" s="3" customFormat="1" x14ac:dyDescent="0.25"/>
    <row r="291" spans="1:13" s="3" customFormat="1" x14ac:dyDescent="0.25"/>
    <row r="292" spans="1:13" s="3" customFormat="1" x14ac:dyDescent="0.25"/>
    <row r="293" spans="1:13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</sheetData>
  <autoFilter ref="A3:M21" xr:uid="{D344A02F-272D-467D-BCBF-619581A242BB}">
    <sortState xmlns:xlrd2="http://schemas.microsoft.com/office/spreadsheetml/2017/richdata2" ref="A8:M21">
      <sortCondition descending="1" ref="L3:L21"/>
    </sortState>
  </autoFilter>
  <mergeCells count="16">
    <mergeCell ref="M3:M5"/>
    <mergeCell ref="A1:K1"/>
    <mergeCell ref="L1:M1"/>
    <mergeCell ref="A2: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L1:M1" location="'Table of Contents'!A1" display="Click Here to Return to Table of Contents" xr:uid="{A9E6593B-22A7-4126-870A-7D2D64A08B23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E8B8-26E2-400F-87D5-759D7C3DFBEE}">
  <sheetPr>
    <tabColor rgb="FF00B0F0"/>
    <pageSetUpPr fitToPage="1"/>
  </sheetPr>
  <dimension ref="A1:AI458"/>
  <sheetViews>
    <sheetView zoomScale="50" zoomScaleNormal="50" workbookViewId="0">
      <pane ySplit="1" topLeftCell="A2" activePane="bottomLeft" state="frozen"/>
      <selection activeCell="AP3" sqref="AP3"/>
      <selection pane="bottomLeft" activeCell="O9" sqref="O9:O14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62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0"/>
      <c r="B6" s="20" t="s">
        <v>78</v>
      </c>
      <c r="C6" s="20" t="s">
        <v>41</v>
      </c>
      <c r="D6" s="7">
        <v>16</v>
      </c>
      <c r="E6" s="7">
        <v>19</v>
      </c>
      <c r="F6" s="7">
        <v>15</v>
      </c>
      <c r="G6" s="7">
        <f>2*20</f>
        <v>40</v>
      </c>
      <c r="H6" s="7">
        <v>11</v>
      </c>
      <c r="I6" s="44"/>
      <c r="J6" s="7">
        <f>2*28</f>
        <v>56</v>
      </c>
      <c r="K6" s="27">
        <f t="shared" ref="K6:K16" si="0">SUM(D6:J6)</f>
        <v>157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0"/>
      <c r="B7" s="14" t="s">
        <v>370</v>
      </c>
      <c r="C7" s="15" t="s">
        <v>198</v>
      </c>
      <c r="D7" s="7">
        <v>18</v>
      </c>
      <c r="E7" s="7">
        <v>6</v>
      </c>
      <c r="F7" s="7">
        <v>10</v>
      </c>
      <c r="G7" s="32">
        <f>2*19</f>
        <v>38</v>
      </c>
      <c r="H7" s="32">
        <v>12</v>
      </c>
      <c r="I7" s="7">
        <v>16</v>
      </c>
      <c r="J7" s="44"/>
      <c r="K7" s="7">
        <f t="shared" si="0"/>
        <v>100</v>
      </c>
      <c r="L7" s="41">
        <v>2</v>
      </c>
      <c r="M7" s="26"/>
    </row>
    <row r="8" spans="1:18" s="8" customFormat="1" ht="20.100000000000001" customHeight="1" x14ac:dyDescent="0.25">
      <c r="A8" s="40"/>
      <c r="B8" s="16" t="s">
        <v>369</v>
      </c>
      <c r="C8" s="16" t="s">
        <v>197</v>
      </c>
      <c r="D8" s="7">
        <v>22</v>
      </c>
      <c r="E8" s="7">
        <v>18</v>
      </c>
      <c r="F8" s="45"/>
      <c r="G8" s="7">
        <f>2*9</f>
        <v>18</v>
      </c>
      <c r="H8" s="32">
        <v>19</v>
      </c>
      <c r="I8" s="32">
        <v>17</v>
      </c>
      <c r="J8" s="44"/>
      <c r="K8" s="7">
        <f t="shared" si="0"/>
        <v>94</v>
      </c>
      <c r="L8" s="41">
        <v>3</v>
      </c>
    </row>
    <row r="9" spans="1:18" s="9" customFormat="1" ht="20.100000000000001" customHeight="1" x14ac:dyDescent="0.25">
      <c r="A9" s="40"/>
      <c r="B9" s="15" t="s">
        <v>204</v>
      </c>
      <c r="C9" s="15" t="s">
        <v>196</v>
      </c>
      <c r="D9" s="7">
        <v>18</v>
      </c>
      <c r="E9" s="44"/>
      <c r="F9" s="32">
        <v>22</v>
      </c>
      <c r="G9" s="32">
        <f>2*16</f>
        <v>32</v>
      </c>
      <c r="H9" s="7">
        <v>14</v>
      </c>
      <c r="I9" s="45"/>
      <c r="J9" s="44"/>
      <c r="K9" s="7">
        <f t="shared" si="0"/>
        <v>86</v>
      </c>
      <c r="L9" s="41">
        <v>4</v>
      </c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40"/>
      <c r="B10" s="16" t="s">
        <v>330</v>
      </c>
      <c r="C10" s="16" t="s">
        <v>199</v>
      </c>
      <c r="D10" s="7">
        <v>10</v>
      </c>
      <c r="E10" s="7">
        <v>18</v>
      </c>
      <c r="F10" s="32">
        <v>18</v>
      </c>
      <c r="G10" s="32">
        <f>2*4</f>
        <v>8</v>
      </c>
      <c r="H10" s="7">
        <v>9</v>
      </c>
      <c r="I10" s="44"/>
      <c r="J10" s="44"/>
      <c r="K10" s="7">
        <f t="shared" si="0"/>
        <v>63</v>
      </c>
      <c r="L10" s="41">
        <v>5</v>
      </c>
    </row>
    <row r="11" spans="1:18" s="8" customFormat="1" ht="20.100000000000001" customHeight="1" x14ac:dyDescent="0.25">
      <c r="A11" s="41"/>
      <c r="B11" s="16" t="s">
        <v>279</v>
      </c>
      <c r="C11" s="16" t="s">
        <v>280</v>
      </c>
      <c r="D11" s="44"/>
      <c r="E11" s="44"/>
      <c r="F11" s="45"/>
      <c r="G11" s="7">
        <f>2*20</f>
        <v>40</v>
      </c>
      <c r="H11" s="44"/>
      <c r="I11" s="44"/>
      <c r="J11" s="44"/>
      <c r="K11" s="7">
        <f t="shared" si="0"/>
        <v>40</v>
      </c>
      <c r="L11" s="41">
        <v>6</v>
      </c>
    </row>
    <row r="12" spans="1:18" s="8" customFormat="1" ht="20.100000000000001" customHeight="1" x14ac:dyDescent="0.25">
      <c r="A12" s="40"/>
      <c r="B12" s="14" t="s">
        <v>82</v>
      </c>
      <c r="C12" s="15" t="s">
        <v>80</v>
      </c>
      <c r="D12" s="44"/>
      <c r="E12" s="7">
        <v>21</v>
      </c>
      <c r="F12" s="32">
        <v>12</v>
      </c>
      <c r="G12" s="44"/>
      <c r="H12" s="44"/>
      <c r="I12" s="44"/>
      <c r="J12" s="44"/>
      <c r="K12" s="7">
        <f t="shared" si="0"/>
        <v>33</v>
      </c>
      <c r="L12" s="42"/>
      <c r="M12" s="9"/>
      <c r="N12" s="9"/>
      <c r="O12" s="9"/>
      <c r="P12" s="9"/>
      <c r="Q12" s="9"/>
      <c r="R12" s="9"/>
    </row>
    <row r="13" spans="1:18" s="8" customFormat="1" ht="20.100000000000001" customHeight="1" x14ac:dyDescent="0.25">
      <c r="A13" s="39"/>
      <c r="B13" s="14" t="s">
        <v>324</v>
      </c>
      <c r="C13" s="14" t="s">
        <v>328</v>
      </c>
      <c r="D13" s="44"/>
      <c r="E13" s="44"/>
      <c r="F13" s="44"/>
      <c r="G13" s="44"/>
      <c r="H13" s="7">
        <v>22</v>
      </c>
      <c r="I13" s="44"/>
      <c r="J13" s="44"/>
      <c r="K13" s="7">
        <f t="shared" si="0"/>
        <v>22</v>
      </c>
      <c r="L13" s="42"/>
      <c r="M13" s="9"/>
      <c r="N13" s="9"/>
      <c r="O13" s="9"/>
      <c r="P13" s="9"/>
      <c r="Q13" s="9"/>
      <c r="R13" s="9"/>
    </row>
    <row r="14" spans="1:18" s="9" customFormat="1" ht="20.100000000000001" customHeight="1" x14ac:dyDescent="0.25">
      <c r="A14" s="39"/>
      <c r="B14" s="14" t="s">
        <v>78</v>
      </c>
      <c r="C14" s="14" t="s">
        <v>368</v>
      </c>
      <c r="D14" s="44"/>
      <c r="E14" s="44"/>
      <c r="F14" s="44"/>
      <c r="G14" s="44"/>
      <c r="H14" s="44"/>
      <c r="I14" s="7">
        <v>22</v>
      </c>
      <c r="J14" s="44"/>
      <c r="K14" s="7">
        <f t="shared" si="0"/>
        <v>22</v>
      </c>
      <c r="L14" s="42"/>
      <c r="M14" s="8"/>
      <c r="N14" s="8"/>
      <c r="O14" s="8"/>
      <c r="P14" s="8"/>
      <c r="Q14" s="8"/>
      <c r="R14" s="8"/>
    </row>
    <row r="15" spans="1:18" s="8" customFormat="1" ht="20.100000000000001" customHeight="1" x14ac:dyDescent="0.25">
      <c r="A15" s="39"/>
      <c r="B15" s="16" t="s">
        <v>32</v>
      </c>
      <c r="C15" s="16" t="s">
        <v>81</v>
      </c>
      <c r="D15" s="44"/>
      <c r="E15" s="44"/>
      <c r="F15" s="44"/>
      <c r="G15" s="44"/>
      <c r="H15" s="44"/>
      <c r="I15" s="7">
        <v>21</v>
      </c>
      <c r="J15" s="44"/>
      <c r="K15" s="7">
        <f t="shared" si="0"/>
        <v>21</v>
      </c>
      <c r="L15" s="42"/>
      <c r="M15" s="9"/>
      <c r="N15" s="9"/>
      <c r="O15" s="9"/>
      <c r="P15" s="9"/>
      <c r="Q15" s="9"/>
      <c r="R15" s="9"/>
    </row>
    <row r="16" spans="1:18" s="3" customFormat="1" x14ac:dyDescent="0.25">
      <c r="A16" s="40"/>
      <c r="B16" s="14" t="s">
        <v>203</v>
      </c>
      <c r="C16" s="14" t="s">
        <v>202</v>
      </c>
      <c r="D16" s="44"/>
      <c r="E16" s="44"/>
      <c r="F16" s="7">
        <v>1</v>
      </c>
      <c r="G16" s="44"/>
      <c r="H16" s="44"/>
      <c r="I16" s="44"/>
      <c r="J16" s="44"/>
      <c r="K16" s="7">
        <f t="shared" si="0"/>
        <v>1</v>
      </c>
      <c r="L16" s="42"/>
    </row>
    <row r="17" spans="1:12" s="3" customFormat="1" x14ac:dyDescent="0.25">
      <c r="A17" s="39"/>
      <c r="B17" s="14" t="s">
        <v>116</v>
      </c>
      <c r="C17" s="14" t="s">
        <v>201</v>
      </c>
      <c r="D17" s="44"/>
      <c r="E17" s="44"/>
      <c r="F17" s="54">
        <v>9</v>
      </c>
      <c r="G17" s="44"/>
      <c r="H17" s="44"/>
      <c r="I17" s="44"/>
      <c r="J17" s="44"/>
      <c r="K17" s="7">
        <f>SUM(H17:J17)</f>
        <v>0</v>
      </c>
      <c r="L17" s="42"/>
    </row>
    <row r="18" spans="1:12" s="3" customFormat="1" x14ac:dyDescent="0.25"/>
    <row r="19" spans="1:12" s="3" customFormat="1" x14ac:dyDescent="0.25"/>
    <row r="20" spans="1:12" s="3" customFormat="1" x14ac:dyDescent="0.25"/>
    <row r="21" spans="1:12" s="3" customFormat="1" x14ac:dyDescent="0.25"/>
    <row r="22" spans="1:12" s="3" customFormat="1" x14ac:dyDescent="0.25"/>
    <row r="23" spans="1:12" s="3" customFormat="1" x14ac:dyDescent="0.25"/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s="3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</sheetData>
  <autoFilter ref="A3:L17" xr:uid="{D344A02F-272D-467D-BCBF-619581A242BB}">
    <sortState xmlns:xlrd2="http://schemas.microsoft.com/office/spreadsheetml/2017/richdata2" ref="A8:L17">
      <sortCondition descending="1" ref="K3:K17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B8023464-B14E-4FD9-A6BB-34EA96BEFACD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B7E4F-AB6B-4664-9F5F-E57E45C73F40}">
  <sheetPr>
    <tabColor rgb="FF00B050"/>
    <pageSetUpPr fitToPage="1"/>
  </sheetPr>
  <dimension ref="A1:AJ453"/>
  <sheetViews>
    <sheetView zoomScale="50" zoomScaleNormal="50" workbookViewId="0">
      <pane ySplit="1" topLeftCell="A2" activePane="bottomLeft" state="frozen"/>
      <selection activeCell="AP3" sqref="AP3"/>
      <selection pane="bottomLeft" activeCell="M6" sqref="M6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7.88671875" style="2" customWidth="1"/>
    <col min="4" max="4" width="20.5546875" style="2" bestFit="1" customWidth="1"/>
    <col min="5" max="5" width="15" style="2" bestFit="1" customWidth="1"/>
    <col min="6" max="7" width="14.109375" style="2" bestFit="1" customWidth="1"/>
    <col min="8" max="8" width="15.6640625" style="2" bestFit="1" customWidth="1"/>
    <col min="9" max="9" width="14.109375" style="2" bestFit="1" customWidth="1"/>
    <col min="10" max="10" width="15.21875" style="2" bestFit="1" customWidth="1"/>
    <col min="11" max="11" width="16.5546875" style="2" bestFit="1" customWidth="1"/>
    <col min="12" max="12" width="16.109375" style="2" bestFit="1" customWidth="1"/>
    <col min="13" max="13" width="19.109375" style="2" customWidth="1"/>
    <col min="14" max="14" width="19.6640625" style="1" customWidth="1"/>
    <col min="15" max="22" width="8.6640625" style="1" customWidth="1"/>
    <col min="23" max="23" width="8.6640625" style="10" customWidth="1"/>
    <col min="24" max="25" width="8.6640625" style="1" customWidth="1"/>
    <col min="26" max="26" width="8.6640625" style="10" customWidth="1"/>
    <col min="27" max="35" width="8.6640625" style="1" customWidth="1"/>
    <col min="36" max="36" width="8.6640625" style="10" customWidth="1"/>
    <col min="37" max="47" width="8.6640625" style="1" customWidth="1"/>
    <col min="48" max="16384" width="9.109375" style="1"/>
  </cols>
  <sheetData>
    <row r="1" spans="1:19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  <c r="N1" s="23"/>
      <c r="O1" s="18"/>
    </row>
    <row r="2" spans="1:19" s="4" customFormat="1" ht="43.5" customHeight="1" x14ac:dyDescent="0.25">
      <c r="A2" s="84" t="s">
        <v>63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  <c r="N2" s="24"/>
      <c r="O2" s="18"/>
    </row>
    <row r="3" spans="1:19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  <c r="N3" s="25"/>
      <c r="O3" s="22"/>
    </row>
    <row r="4" spans="1:19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  <c r="N4" s="28"/>
    </row>
    <row r="5" spans="1:19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  <c r="N5" s="29"/>
    </row>
    <row r="6" spans="1:19" s="8" customFormat="1" ht="20.100000000000001" customHeight="1" x14ac:dyDescent="0.25">
      <c r="A6" s="41"/>
      <c r="B6" s="20" t="s">
        <v>84</v>
      </c>
      <c r="C6" s="20" t="s">
        <v>88</v>
      </c>
      <c r="D6" s="20" t="s">
        <v>85</v>
      </c>
      <c r="E6" s="7">
        <v>26</v>
      </c>
      <c r="F6" s="7">
        <v>28</v>
      </c>
      <c r="G6" s="7">
        <v>28</v>
      </c>
      <c r="H6" s="7">
        <f>2*28</f>
        <v>56</v>
      </c>
      <c r="I6" s="7">
        <v>28</v>
      </c>
      <c r="J6" s="44"/>
      <c r="K6" s="44"/>
      <c r="L6" s="27">
        <f>SUM(E6:K6)</f>
        <v>166</v>
      </c>
      <c r="M6" s="40">
        <v>1</v>
      </c>
      <c r="N6" s="30"/>
      <c r="O6" s="9"/>
      <c r="P6" s="9"/>
      <c r="Q6" s="9"/>
      <c r="R6" s="9"/>
      <c r="S6" s="9"/>
    </row>
    <row r="7" spans="1:19" s="8" customFormat="1" ht="20.100000000000001" customHeight="1" x14ac:dyDescent="0.25">
      <c r="A7" s="41"/>
      <c r="B7" s="15" t="s">
        <v>211</v>
      </c>
      <c r="C7" s="15" t="s">
        <v>211</v>
      </c>
      <c r="D7" s="15" t="s">
        <v>210</v>
      </c>
      <c r="E7" s="7">
        <v>17</v>
      </c>
      <c r="F7" s="44"/>
      <c r="G7" s="44"/>
      <c r="H7" s="7">
        <f>2*20</f>
        <v>40</v>
      </c>
      <c r="I7" s="44"/>
      <c r="J7" s="44"/>
      <c r="K7" s="44"/>
      <c r="L7" s="7">
        <f>SUM(E7:K7)</f>
        <v>57</v>
      </c>
      <c r="M7" s="41">
        <v>2</v>
      </c>
      <c r="N7" s="26"/>
    </row>
    <row r="8" spans="1:19" s="8" customFormat="1" ht="20.100000000000001" customHeight="1" x14ac:dyDescent="0.25">
      <c r="A8" s="40"/>
      <c r="B8" s="14" t="s">
        <v>151</v>
      </c>
      <c r="C8" s="14" t="s">
        <v>151</v>
      </c>
      <c r="D8" s="14" t="s">
        <v>173</v>
      </c>
      <c r="E8" s="44"/>
      <c r="F8" s="44"/>
      <c r="G8" s="44"/>
      <c r="H8" s="44"/>
      <c r="I8" s="44"/>
      <c r="J8" s="44"/>
      <c r="K8" s="7">
        <f>2*28</f>
        <v>56</v>
      </c>
      <c r="L8" s="7">
        <f>SUM(E8:K8)</f>
        <v>56</v>
      </c>
      <c r="M8" s="41">
        <v>3</v>
      </c>
    </row>
    <row r="9" spans="1:19" s="9" customFormat="1" ht="20.100000000000001" customHeight="1" x14ac:dyDescent="0.25">
      <c r="A9" s="40"/>
      <c r="B9" s="16" t="s">
        <v>45</v>
      </c>
      <c r="C9" s="16" t="s">
        <v>45</v>
      </c>
      <c r="D9" s="16" t="s">
        <v>46</v>
      </c>
      <c r="E9" s="7">
        <v>21</v>
      </c>
      <c r="F9" s="44"/>
      <c r="G9" s="7">
        <v>20</v>
      </c>
      <c r="H9" s="44"/>
      <c r="I9" s="44"/>
      <c r="J9" s="44"/>
      <c r="K9" s="44"/>
      <c r="L9" s="7">
        <f>SUM(E9:K9)</f>
        <v>41</v>
      </c>
      <c r="M9" s="41">
        <v>4</v>
      </c>
      <c r="N9" s="8"/>
      <c r="O9" s="8"/>
      <c r="P9" s="8"/>
      <c r="Q9" s="8"/>
      <c r="R9" s="8"/>
      <c r="S9" s="8"/>
    </row>
    <row r="10" spans="1:19" s="8" customFormat="1" ht="20.100000000000001" customHeight="1" x14ac:dyDescent="0.25">
      <c r="A10" s="40"/>
      <c r="B10" s="14" t="s">
        <v>157</v>
      </c>
      <c r="C10" s="14" t="s">
        <v>24</v>
      </c>
      <c r="D10" s="15" t="s">
        <v>73</v>
      </c>
      <c r="E10" s="7">
        <v>3</v>
      </c>
      <c r="F10" s="7">
        <v>17</v>
      </c>
      <c r="G10" s="44"/>
      <c r="H10" s="45"/>
      <c r="I10" s="44"/>
      <c r="J10" s="44"/>
      <c r="K10" s="44"/>
      <c r="L10" s="7">
        <f>SUM(E10:K10)</f>
        <v>20</v>
      </c>
      <c r="M10" s="41">
        <v>5</v>
      </c>
    </row>
    <row r="11" spans="1:19" s="8" customFormat="1" ht="20.100000000000001" customHeight="1" x14ac:dyDescent="0.25">
      <c r="A11" s="39"/>
      <c r="B11" s="16" t="s">
        <v>218</v>
      </c>
      <c r="C11" s="16" t="s">
        <v>192</v>
      </c>
      <c r="D11" s="16" t="s">
        <v>219</v>
      </c>
      <c r="E11" s="44"/>
      <c r="F11" s="54">
        <v>19</v>
      </c>
      <c r="G11" s="45"/>
      <c r="H11" s="44"/>
      <c r="I11" s="44"/>
      <c r="J11" s="44"/>
      <c r="K11" s="44"/>
      <c r="L11" s="7">
        <f>SUM(I11:K11)</f>
        <v>0</v>
      </c>
      <c r="M11" s="38"/>
    </row>
    <row r="12" spans="1:19" s="8" customFormat="1" ht="20.100000000000001" customHeight="1" x14ac:dyDescent="0.25">
      <c r="A12" s="39"/>
      <c r="B12" s="16" t="s">
        <v>217</v>
      </c>
      <c r="C12" s="16" t="s">
        <v>217</v>
      </c>
      <c r="D12" s="16" t="s">
        <v>216</v>
      </c>
      <c r="E12" s="44"/>
      <c r="F12" s="44"/>
      <c r="G12" s="54">
        <v>12</v>
      </c>
      <c r="H12" s="44"/>
      <c r="I12" s="44"/>
      <c r="J12" s="44"/>
      <c r="K12" s="44"/>
      <c r="L12" s="7">
        <f>SUM(I12:K12)</f>
        <v>0</v>
      </c>
      <c r="M12" s="38"/>
      <c r="N12" s="9"/>
      <c r="O12" s="9"/>
      <c r="P12" s="9"/>
      <c r="Q12" s="9"/>
      <c r="R12" s="9"/>
      <c r="S12" s="9"/>
    </row>
    <row r="13" spans="1:19" s="3" customFormat="1" x14ac:dyDescent="0.25"/>
    <row r="14" spans="1:19" s="3" customFormat="1" x14ac:dyDescent="0.25"/>
    <row r="15" spans="1:19" s="3" customFormat="1" x14ac:dyDescent="0.25"/>
    <row r="16" spans="1:1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pans="1:13" s="3" customFormat="1" x14ac:dyDescent="0.25"/>
    <row r="274" spans="1:13" s="3" customFormat="1" x14ac:dyDescent="0.25"/>
    <row r="275" spans="1:13" s="3" customFormat="1" x14ac:dyDescent="0.25"/>
    <row r="276" spans="1:13" s="3" customFormat="1" x14ac:dyDescent="0.25"/>
    <row r="277" spans="1:13" s="3" customFormat="1" x14ac:dyDescent="0.25"/>
    <row r="278" spans="1:13" s="3" customFormat="1" x14ac:dyDescent="0.25"/>
    <row r="279" spans="1:13" s="3" customFormat="1" x14ac:dyDescent="0.25"/>
    <row r="280" spans="1:13" s="3" customFormat="1" x14ac:dyDescent="0.25"/>
    <row r="281" spans="1:13" s="3" customFormat="1" x14ac:dyDescent="0.25"/>
    <row r="282" spans="1:13" s="3" customFormat="1" x14ac:dyDescent="0.25"/>
    <row r="283" spans="1:13" s="3" customFormat="1" x14ac:dyDescent="0.25"/>
    <row r="284" spans="1:13" s="3" customFormat="1" x14ac:dyDescent="0.25"/>
    <row r="285" spans="1:13" s="3" customFormat="1" x14ac:dyDescent="0.25"/>
    <row r="286" spans="1:13" s="3" customForma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s="3" customForma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s="3" customForma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s="3" customForma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s="3" customForma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s="3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s="3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</sheetData>
  <autoFilter ref="A3:M12" xr:uid="{D344A02F-272D-467D-BCBF-619581A242BB}">
    <sortState xmlns:xlrd2="http://schemas.microsoft.com/office/spreadsheetml/2017/richdata2" ref="A8:M12">
      <sortCondition descending="1" ref="L3:L12"/>
    </sortState>
  </autoFilter>
  <mergeCells count="16">
    <mergeCell ref="M3:M5"/>
    <mergeCell ref="A1:K1"/>
    <mergeCell ref="L1:M1"/>
    <mergeCell ref="A2: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L1:M1" location="'Table of Contents'!A1" display="Click Here to Return to Table of Contents" xr:uid="{DA2055B7-7B5B-4545-8A57-641F9B9D8DCF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B701D-BDD6-49B3-B5B4-F6CFAADC9E1F}">
  <sheetPr>
    <tabColor rgb="FF00B0F0"/>
    <pageSetUpPr fitToPage="1"/>
  </sheetPr>
  <dimension ref="A1:AI453"/>
  <sheetViews>
    <sheetView zoomScale="50" zoomScaleNormal="50" workbookViewId="0">
      <pane ySplit="1" topLeftCell="A2" activePane="bottomLeft" state="frozen"/>
      <selection activeCell="AP3" sqref="AP3"/>
      <selection pane="bottomLeft" activeCell="N15" sqref="N15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64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0"/>
      <c r="B6" s="37" t="s">
        <v>75</v>
      </c>
      <c r="C6" s="37" t="s">
        <v>88</v>
      </c>
      <c r="D6" s="7">
        <v>21</v>
      </c>
      <c r="E6" s="7">
        <v>26</v>
      </c>
      <c r="F6" s="7">
        <v>28</v>
      </c>
      <c r="G6" s="7">
        <f>2*21</f>
        <v>42</v>
      </c>
      <c r="H6" s="7">
        <v>19</v>
      </c>
      <c r="I6" s="32">
        <v>24</v>
      </c>
      <c r="J6" s="44"/>
      <c r="K6" s="27">
        <f t="shared" ref="K6:K12" si="0">SUM(D6:J6)</f>
        <v>160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0"/>
      <c r="B7" s="15" t="s">
        <v>373</v>
      </c>
      <c r="C7" s="15" t="s">
        <v>25</v>
      </c>
      <c r="D7" s="7">
        <v>15</v>
      </c>
      <c r="E7" s="7">
        <v>13</v>
      </c>
      <c r="F7" s="7">
        <v>20</v>
      </c>
      <c r="G7" s="32">
        <f>2*26</f>
        <v>52</v>
      </c>
      <c r="H7" s="32">
        <v>19</v>
      </c>
      <c r="I7" s="32">
        <v>18</v>
      </c>
      <c r="J7" s="44"/>
      <c r="K7" s="7">
        <f t="shared" si="0"/>
        <v>137</v>
      </c>
      <c r="L7" s="41">
        <v>2</v>
      </c>
      <c r="M7" s="26"/>
    </row>
    <row r="8" spans="1:18" s="8" customFormat="1" ht="20.100000000000001" customHeight="1" x14ac:dyDescent="0.25">
      <c r="A8" s="40"/>
      <c r="B8" s="14" t="s">
        <v>332</v>
      </c>
      <c r="C8" s="14" t="s">
        <v>205</v>
      </c>
      <c r="D8" s="44"/>
      <c r="E8" s="44"/>
      <c r="F8" s="45"/>
      <c r="G8" s="44"/>
      <c r="H8" s="7">
        <v>24</v>
      </c>
      <c r="I8" s="7">
        <v>19</v>
      </c>
      <c r="J8" s="44"/>
      <c r="K8" s="7">
        <f t="shared" si="0"/>
        <v>43</v>
      </c>
      <c r="L8" s="41">
        <v>3</v>
      </c>
    </row>
    <row r="9" spans="1:18" s="9" customFormat="1" ht="20.100000000000001" customHeight="1" x14ac:dyDescent="0.25">
      <c r="A9" s="40"/>
      <c r="B9" s="16" t="s">
        <v>34</v>
      </c>
      <c r="C9" s="16" t="s">
        <v>47</v>
      </c>
      <c r="D9" s="7">
        <v>19</v>
      </c>
      <c r="E9" s="44"/>
      <c r="F9" s="44"/>
      <c r="G9" s="44"/>
      <c r="H9" s="7">
        <v>15</v>
      </c>
      <c r="I9" s="44"/>
      <c r="J9" s="44"/>
      <c r="K9" s="7">
        <f t="shared" si="0"/>
        <v>34</v>
      </c>
      <c r="L9" s="41">
        <v>4</v>
      </c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40"/>
      <c r="B10" s="16" t="s">
        <v>271</v>
      </c>
      <c r="C10" s="16" t="s">
        <v>270</v>
      </c>
      <c r="D10" s="44"/>
      <c r="E10" s="44"/>
      <c r="F10" s="45"/>
      <c r="G10" s="7">
        <f>2*15</f>
        <v>30</v>
      </c>
      <c r="H10" s="44"/>
      <c r="I10" s="44"/>
      <c r="J10" s="44"/>
      <c r="K10" s="7">
        <f t="shared" si="0"/>
        <v>30</v>
      </c>
      <c r="L10" s="41">
        <v>5</v>
      </c>
    </row>
    <row r="11" spans="1:18" s="8" customFormat="1" ht="20.100000000000001" customHeight="1" x14ac:dyDescent="0.25">
      <c r="A11" s="40"/>
      <c r="B11" s="14" t="s">
        <v>186</v>
      </c>
      <c r="C11" s="14" t="s">
        <v>54</v>
      </c>
      <c r="D11" s="44"/>
      <c r="E11" s="7">
        <v>20</v>
      </c>
      <c r="F11" s="44"/>
      <c r="G11" s="44"/>
      <c r="H11" s="44"/>
      <c r="I11" s="44"/>
      <c r="J11" s="44"/>
      <c r="K11" s="7">
        <f t="shared" si="0"/>
        <v>20</v>
      </c>
      <c r="L11" s="41">
        <v>6</v>
      </c>
    </row>
    <row r="12" spans="1:18" s="8" customFormat="1" ht="20.100000000000001" customHeight="1" x14ac:dyDescent="0.25">
      <c r="A12" s="38"/>
      <c r="B12" s="16" t="s">
        <v>372</v>
      </c>
      <c r="C12" s="16" t="s">
        <v>371</v>
      </c>
      <c r="D12" s="44"/>
      <c r="E12" s="44"/>
      <c r="F12" s="44"/>
      <c r="G12" s="44"/>
      <c r="H12" s="44"/>
      <c r="I12" s="7">
        <v>15</v>
      </c>
      <c r="J12" s="44"/>
      <c r="K12" s="7">
        <f t="shared" si="0"/>
        <v>15</v>
      </c>
      <c r="L12" s="42"/>
      <c r="M12" s="9"/>
      <c r="N12" s="9"/>
      <c r="O12" s="9"/>
      <c r="P12" s="9"/>
      <c r="Q12" s="9"/>
      <c r="R12" s="9"/>
    </row>
    <row r="13" spans="1:18" s="9" customFormat="1" ht="20.100000000000001" customHeight="1" x14ac:dyDescent="0.25">
      <c r="A13" s="39"/>
      <c r="B13" s="14" t="s">
        <v>87</v>
      </c>
      <c r="C13" s="15" t="s">
        <v>206</v>
      </c>
      <c r="D13" s="54">
        <v>9</v>
      </c>
      <c r="E13" s="54">
        <v>10</v>
      </c>
      <c r="F13" s="44"/>
      <c r="G13" s="44"/>
      <c r="H13" s="44"/>
      <c r="I13" s="44"/>
      <c r="J13" s="44"/>
      <c r="K13" s="7">
        <f>0</f>
        <v>0</v>
      </c>
      <c r="L13" s="42"/>
      <c r="M13" s="8"/>
      <c r="N13" s="8"/>
      <c r="O13" s="8"/>
      <c r="P13" s="8"/>
      <c r="Q13" s="8"/>
      <c r="R13" s="8"/>
    </row>
    <row r="14" spans="1:18" s="8" customFormat="1" ht="20.100000000000001" customHeight="1" x14ac:dyDescent="0.25">
      <c r="A14" s="38"/>
      <c r="B14" s="14" t="s">
        <v>289</v>
      </c>
      <c r="C14" s="14" t="s">
        <v>288</v>
      </c>
      <c r="D14" s="44"/>
      <c r="E14" s="44"/>
      <c r="F14" s="44"/>
      <c r="G14" s="54">
        <f>2*14</f>
        <v>28</v>
      </c>
      <c r="H14" s="44"/>
      <c r="I14" s="44"/>
      <c r="J14" s="44"/>
      <c r="K14" s="7">
        <f>SUM(H14:J14)</f>
        <v>0</v>
      </c>
      <c r="L14" s="42"/>
      <c r="M14" s="9"/>
      <c r="N14" s="9"/>
      <c r="O14" s="9"/>
      <c r="P14" s="9"/>
      <c r="Q14" s="9"/>
      <c r="R14" s="9"/>
    </row>
    <row r="15" spans="1:18" s="3" customFormat="1" x14ac:dyDescent="0.25">
      <c r="A15" s="38"/>
      <c r="B15" s="15" t="s">
        <v>213</v>
      </c>
      <c r="C15" s="15" t="s">
        <v>43</v>
      </c>
      <c r="D15" s="54">
        <v>12</v>
      </c>
      <c r="E15" s="54">
        <v>15</v>
      </c>
      <c r="F15" s="44"/>
      <c r="G15" s="44"/>
      <c r="H15" s="44"/>
      <c r="I15" s="44"/>
      <c r="J15" s="44"/>
      <c r="K15" s="7">
        <f>SUM(H15:J15)</f>
        <v>0</v>
      </c>
      <c r="L15" s="42"/>
    </row>
    <row r="16" spans="1:18" s="3" customFormat="1" x14ac:dyDescent="0.25">
      <c r="A16" s="39"/>
      <c r="B16" s="14" t="s">
        <v>116</v>
      </c>
      <c r="C16" s="15" t="s">
        <v>212</v>
      </c>
      <c r="D16" s="54">
        <v>12</v>
      </c>
      <c r="E16" s="44"/>
      <c r="F16" s="44"/>
      <c r="G16" s="44"/>
      <c r="H16" s="44"/>
      <c r="I16" s="44"/>
      <c r="J16" s="44"/>
      <c r="K16" s="7">
        <f>SUM(H16:J16)</f>
        <v>0</v>
      </c>
      <c r="L16" s="42"/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pans="1:12" s="3" customFormat="1" x14ac:dyDescent="0.25"/>
    <row r="274" spans="1:12" s="3" customFormat="1" x14ac:dyDescent="0.25"/>
    <row r="275" spans="1:12" s="3" customFormat="1" x14ac:dyDescent="0.25"/>
    <row r="276" spans="1:12" s="3" customFormat="1" x14ac:dyDescent="0.25"/>
    <row r="277" spans="1:12" s="3" customFormat="1" x14ac:dyDescent="0.25"/>
    <row r="278" spans="1:12" s="3" customFormat="1" x14ac:dyDescent="0.25"/>
    <row r="279" spans="1:12" s="3" customFormat="1" x14ac:dyDescent="0.25"/>
    <row r="280" spans="1:12" s="3" customFormat="1" x14ac:dyDescent="0.25"/>
    <row r="281" spans="1:12" s="3" customFormat="1" x14ac:dyDescent="0.25"/>
    <row r="282" spans="1:12" s="3" customFormat="1" x14ac:dyDescent="0.25"/>
    <row r="283" spans="1:12" s="3" customFormat="1" x14ac:dyDescent="0.25"/>
    <row r="284" spans="1:12" s="3" customFormat="1" x14ac:dyDescent="0.25"/>
    <row r="285" spans="1:12" s="3" customFormat="1" x14ac:dyDescent="0.25"/>
    <row r="286" spans="1:12" s="3" customForma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s="3" customForma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s="3" customForma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s="3" customForma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s="3" customForma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s="3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s="3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</sheetData>
  <autoFilter ref="A3:L16" xr:uid="{D344A02F-272D-467D-BCBF-619581A242BB}">
    <sortState xmlns:xlrd2="http://schemas.microsoft.com/office/spreadsheetml/2017/richdata2" ref="A8:L16">
      <sortCondition descending="1" ref="K3:K16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94EC9D4A-E287-4D01-BA11-1B526FB60F6B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D6F6-4867-4F13-904A-22B0791D4315}">
  <sheetPr>
    <tabColor rgb="FF7030A0"/>
  </sheetPr>
  <dimension ref="A1:L466"/>
  <sheetViews>
    <sheetView zoomScale="50" zoomScaleNormal="50" workbookViewId="0">
      <pane ySplit="1" topLeftCell="A2" activePane="bottomLeft" state="frozen"/>
      <selection activeCell="AP3" sqref="AP3"/>
      <selection pane="bottomLeft" activeCell="C11" sqref="C11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8" width="8.6640625" style="1" customWidth="1"/>
    <col min="19" max="16384" width="9.109375" style="1"/>
  </cols>
  <sheetData>
    <row r="1" spans="1:12" s="34" customFormat="1" ht="37.799999999999997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</row>
    <row r="2" spans="1:12" s="34" customFormat="1" ht="46.2" customHeight="1" x14ac:dyDescent="0.25">
      <c r="A2" s="84" t="s">
        <v>114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</row>
    <row r="3" spans="1:12" s="35" customFormat="1" ht="20.100000000000001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</row>
    <row r="4" spans="1:12" s="33" customFormat="1" ht="20.100000000000001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</row>
    <row r="5" spans="1:12" s="8" customFormat="1" ht="20.100000000000001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</row>
    <row r="6" spans="1:12" s="9" customFormat="1" ht="20.100000000000001" customHeight="1" x14ac:dyDescent="0.25">
      <c r="A6" s="40"/>
      <c r="B6" s="20" t="s">
        <v>85</v>
      </c>
      <c r="C6" s="20" t="s">
        <v>88</v>
      </c>
      <c r="D6" s="7">
        <v>7</v>
      </c>
      <c r="E6" s="44"/>
      <c r="F6" s="44"/>
      <c r="G6" s="7">
        <f>2*7</f>
        <v>14</v>
      </c>
      <c r="H6" s="7">
        <v>4</v>
      </c>
      <c r="I6" s="7">
        <v>7</v>
      </c>
      <c r="J6" s="44"/>
      <c r="K6" s="27">
        <f t="shared" ref="K6:K19" si="0">SUM(D6:J6)</f>
        <v>32</v>
      </c>
      <c r="L6" s="40">
        <v>1</v>
      </c>
    </row>
    <row r="7" spans="1:12" s="8" customFormat="1" ht="20.100000000000001" customHeight="1" x14ac:dyDescent="0.25">
      <c r="A7" s="41"/>
      <c r="B7" s="16" t="s">
        <v>78</v>
      </c>
      <c r="C7" s="16" t="s">
        <v>41</v>
      </c>
      <c r="D7" s="44"/>
      <c r="E7" s="7">
        <v>3</v>
      </c>
      <c r="F7" s="44"/>
      <c r="G7" s="32">
        <f>2*4</f>
        <v>8</v>
      </c>
      <c r="H7" s="32">
        <v>3</v>
      </c>
      <c r="I7" s="45"/>
      <c r="J7" s="7">
        <f>2*7</f>
        <v>14</v>
      </c>
      <c r="K7" s="7">
        <f t="shared" si="0"/>
        <v>28</v>
      </c>
      <c r="L7" s="41">
        <v>2</v>
      </c>
    </row>
    <row r="8" spans="1:12" s="8" customFormat="1" ht="20.100000000000001" customHeight="1" x14ac:dyDescent="0.25">
      <c r="A8" s="40"/>
      <c r="B8" s="16" t="s">
        <v>23</v>
      </c>
      <c r="C8" s="16" t="s">
        <v>25</v>
      </c>
      <c r="D8" s="7">
        <v>2</v>
      </c>
      <c r="E8" s="7">
        <v>4</v>
      </c>
      <c r="F8" s="7">
        <v>5</v>
      </c>
      <c r="G8" s="7">
        <f>2*5</f>
        <v>10</v>
      </c>
      <c r="H8" s="7">
        <v>5</v>
      </c>
      <c r="I8" s="44"/>
      <c r="J8" s="44"/>
      <c r="K8" s="7">
        <f t="shared" si="0"/>
        <v>26</v>
      </c>
      <c r="L8" s="41">
        <v>3</v>
      </c>
    </row>
    <row r="9" spans="1:12" s="8" customFormat="1" ht="19.5" customHeight="1" x14ac:dyDescent="0.25">
      <c r="A9" s="40"/>
      <c r="B9" s="16" t="s">
        <v>46</v>
      </c>
      <c r="C9" s="16" t="s">
        <v>45</v>
      </c>
      <c r="D9" s="7">
        <v>5</v>
      </c>
      <c r="E9" s="7">
        <v>7</v>
      </c>
      <c r="F9" s="7">
        <v>7</v>
      </c>
      <c r="G9" s="45"/>
      <c r="H9" s="44"/>
      <c r="I9" s="44"/>
      <c r="J9" s="44"/>
      <c r="K9" s="7">
        <f t="shared" si="0"/>
        <v>19</v>
      </c>
      <c r="L9" s="41">
        <v>4</v>
      </c>
    </row>
    <row r="10" spans="1:12" s="8" customFormat="1" ht="20.100000000000001" customHeight="1" x14ac:dyDescent="0.25">
      <c r="A10" s="41"/>
      <c r="B10" s="14" t="s">
        <v>186</v>
      </c>
      <c r="C10" s="14" t="s">
        <v>54</v>
      </c>
      <c r="D10" s="44"/>
      <c r="E10" s="7">
        <v>5</v>
      </c>
      <c r="F10" s="32">
        <v>3</v>
      </c>
      <c r="G10" s="44"/>
      <c r="H10" s="7">
        <v>7</v>
      </c>
      <c r="I10" s="44"/>
      <c r="J10" s="44"/>
      <c r="K10" s="7">
        <f t="shared" si="0"/>
        <v>15</v>
      </c>
      <c r="L10" s="41">
        <v>5</v>
      </c>
    </row>
    <row r="11" spans="1:12" s="8" customFormat="1" ht="20.100000000000001" customHeight="1" x14ac:dyDescent="0.25">
      <c r="A11" s="41"/>
      <c r="B11" s="14" t="s">
        <v>208</v>
      </c>
      <c r="C11" s="14" t="s">
        <v>209</v>
      </c>
      <c r="D11" s="44"/>
      <c r="E11" s="44"/>
      <c r="F11" s="44"/>
      <c r="G11" s="44"/>
      <c r="H11" s="44"/>
      <c r="I11" s="7">
        <v>5</v>
      </c>
      <c r="J11" s="44"/>
      <c r="K11" s="7">
        <f t="shared" si="0"/>
        <v>5</v>
      </c>
      <c r="L11" s="41">
        <v>6</v>
      </c>
    </row>
    <row r="12" spans="1:12" s="8" customFormat="1" ht="20.100000000000001" customHeight="1" x14ac:dyDescent="0.25">
      <c r="A12" s="41"/>
      <c r="B12" s="15" t="s">
        <v>34</v>
      </c>
      <c r="C12" s="15" t="s">
        <v>47</v>
      </c>
      <c r="D12" s="7">
        <v>4</v>
      </c>
      <c r="E12" s="44"/>
      <c r="F12" s="44"/>
      <c r="G12" s="44"/>
      <c r="H12" s="44"/>
      <c r="I12" s="44"/>
      <c r="J12" s="44"/>
      <c r="K12" s="7">
        <f t="shared" si="0"/>
        <v>4</v>
      </c>
      <c r="L12" s="42"/>
    </row>
    <row r="13" spans="1:12" s="3" customFormat="1" x14ac:dyDescent="0.25">
      <c r="A13" s="40"/>
      <c r="B13" s="14" t="s">
        <v>185</v>
      </c>
      <c r="C13" s="14" t="s">
        <v>86</v>
      </c>
      <c r="D13" s="44"/>
      <c r="E13" s="44"/>
      <c r="F13" s="7">
        <v>4</v>
      </c>
      <c r="G13" s="44"/>
      <c r="H13" s="44"/>
      <c r="I13" s="44"/>
      <c r="J13" s="44"/>
      <c r="K13" s="7">
        <f t="shared" si="0"/>
        <v>4</v>
      </c>
      <c r="L13" s="42"/>
    </row>
    <row r="14" spans="1:12" s="3" customFormat="1" x14ac:dyDescent="0.25">
      <c r="A14" s="40"/>
      <c r="B14" s="14" t="s">
        <v>19</v>
      </c>
      <c r="C14" s="15" t="s">
        <v>18</v>
      </c>
      <c r="D14" s="7">
        <v>1</v>
      </c>
      <c r="E14" s="44"/>
      <c r="F14" s="44"/>
      <c r="G14" s="44"/>
      <c r="H14" s="44"/>
      <c r="I14" s="7">
        <v>3</v>
      </c>
      <c r="J14" s="44"/>
      <c r="K14" s="7">
        <f t="shared" si="0"/>
        <v>4</v>
      </c>
      <c r="L14" s="42"/>
    </row>
    <row r="15" spans="1:12" s="3" customFormat="1" x14ac:dyDescent="0.25">
      <c r="A15" s="38"/>
      <c r="B15" s="16" t="s">
        <v>372</v>
      </c>
      <c r="C15" s="16" t="s">
        <v>371</v>
      </c>
      <c r="D15" s="44"/>
      <c r="E15" s="44"/>
      <c r="F15" s="44"/>
      <c r="G15" s="44"/>
      <c r="H15" s="44"/>
      <c r="I15" s="7">
        <v>4</v>
      </c>
      <c r="J15" s="44"/>
      <c r="K15" s="7">
        <f t="shared" si="0"/>
        <v>4</v>
      </c>
      <c r="L15" s="42"/>
    </row>
    <row r="16" spans="1:12" s="3" customFormat="1" x14ac:dyDescent="0.25">
      <c r="A16" s="40"/>
      <c r="B16" s="14" t="s">
        <v>48</v>
      </c>
      <c r="C16" s="15" t="s">
        <v>38</v>
      </c>
      <c r="D16" s="7">
        <v>3</v>
      </c>
      <c r="E16" s="44"/>
      <c r="F16" s="44"/>
      <c r="G16" s="44"/>
      <c r="H16" s="44"/>
      <c r="I16" s="44"/>
      <c r="J16" s="44"/>
      <c r="K16" s="7">
        <f t="shared" si="0"/>
        <v>3</v>
      </c>
      <c r="L16" s="42"/>
    </row>
    <row r="17" spans="1:12" s="3" customFormat="1" x14ac:dyDescent="0.25">
      <c r="A17" s="39"/>
      <c r="B17" s="14" t="s">
        <v>78</v>
      </c>
      <c r="C17" s="14" t="s">
        <v>368</v>
      </c>
      <c r="D17" s="44"/>
      <c r="E17" s="44"/>
      <c r="F17" s="44"/>
      <c r="G17" s="44"/>
      <c r="H17" s="44"/>
      <c r="I17" s="7">
        <v>2</v>
      </c>
      <c r="J17" s="44"/>
      <c r="K17" s="7">
        <f t="shared" si="0"/>
        <v>2</v>
      </c>
      <c r="L17" s="42"/>
    </row>
    <row r="18" spans="1:12" s="3" customFormat="1" x14ac:dyDescent="0.25">
      <c r="A18" s="38"/>
      <c r="B18" s="14" t="s">
        <v>158</v>
      </c>
      <c r="C18" s="14" t="s">
        <v>43</v>
      </c>
      <c r="D18" s="54">
        <v>0</v>
      </c>
      <c r="E18" s="44"/>
      <c r="F18" s="44"/>
      <c r="G18" s="44"/>
      <c r="H18" s="44"/>
      <c r="I18" s="44"/>
      <c r="J18" s="44"/>
      <c r="K18" s="7">
        <f t="shared" si="0"/>
        <v>0</v>
      </c>
      <c r="L18" s="42"/>
    </row>
    <row r="19" spans="1:12" s="3" customFormat="1" x14ac:dyDescent="0.25">
      <c r="A19" s="41"/>
      <c r="B19" s="16" t="s">
        <v>200</v>
      </c>
      <c r="C19" s="16" t="s">
        <v>199</v>
      </c>
      <c r="D19" s="44"/>
      <c r="E19" s="44"/>
      <c r="F19" s="44"/>
      <c r="G19" s="7">
        <v>0</v>
      </c>
      <c r="H19" s="44"/>
      <c r="I19" s="44"/>
      <c r="J19" s="44"/>
      <c r="K19" s="7">
        <f t="shared" si="0"/>
        <v>0</v>
      </c>
      <c r="L19" s="42"/>
    </row>
    <row r="20" spans="1:12" s="3" customFormat="1" x14ac:dyDescent="0.25"/>
    <row r="21" spans="1:12" s="3" customFormat="1" x14ac:dyDescent="0.25"/>
    <row r="22" spans="1:12" s="3" customFormat="1" x14ac:dyDescent="0.25"/>
    <row r="23" spans="1:12" s="3" customFormat="1" x14ac:dyDescent="0.25"/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/>
    <row r="292" spans="1:12" s="3" customFormat="1" x14ac:dyDescent="0.25"/>
    <row r="293" spans="1:12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</sheetData>
  <autoFilter ref="A3:L5" xr:uid="{2DE4D6F6-4867-4F13-904A-22B0791D4315}">
    <sortState xmlns:xlrd2="http://schemas.microsoft.com/office/spreadsheetml/2017/richdata2" ref="A8:L23">
      <sortCondition descending="1" ref="K3:K5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FFB60EE9-BDA1-46EA-AE97-92DB67848E77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46C60-E142-4DB4-A3DF-7BF2C7192C75}">
  <sheetPr>
    <tabColor rgb="FF00B050"/>
    <pageSetUpPr fitToPage="1"/>
  </sheetPr>
  <dimension ref="A1:AJ455"/>
  <sheetViews>
    <sheetView zoomScale="50" zoomScaleNormal="50" workbookViewId="0">
      <pane ySplit="1" topLeftCell="A2" activePane="bottomLeft" state="frozen"/>
      <selection activeCell="AP3" sqref="AP3"/>
      <selection pane="bottomLeft" activeCell="B29" sqref="B29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7.88671875" style="2" customWidth="1"/>
    <col min="4" max="4" width="22.44140625" style="2" bestFit="1" customWidth="1"/>
    <col min="5" max="5" width="15" style="2" bestFit="1" customWidth="1"/>
    <col min="6" max="7" width="14.109375" style="2" bestFit="1" customWidth="1"/>
    <col min="8" max="8" width="15.6640625" style="2" bestFit="1" customWidth="1"/>
    <col min="9" max="9" width="14.109375" style="2" bestFit="1" customWidth="1"/>
    <col min="10" max="10" width="15.21875" style="2" bestFit="1" customWidth="1"/>
    <col min="11" max="11" width="16.5546875" style="2" bestFit="1" customWidth="1"/>
    <col min="12" max="12" width="16.109375" style="2" bestFit="1" customWidth="1"/>
    <col min="13" max="13" width="19.109375" style="2" customWidth="1"/>
    <col min="14" max="14" width="19.6640625" style="1" customWidth="1"/>
    <col min="15" max="22" width="8.6640625" style="1" customWidth="1"/>
    <col min="23" max="23" width="8.6640625" style="10" customWidth="1"/>
    <col min="24" max="25" width="8.6640625" style="1" customWidth="1"/>
    <col min="26" max="26" width="8.6640625" style="10" customWidth="1"/>
    <col min="27" max="35" width="8.6640625" style="1" customWidth="1"/>
    <col min="36" max="36" width="8.6640625" style="10" customWidth="1"/>
    <col min="37" max="47" width="8.6640625" style="1" customWidth="1"/>
    <col min="48" max="16384" width="9.109375" style="1"/>
  </cols>
  <sheetData>
    <row r="1" spans="1:19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  <c r="N1" s="23"/>
      <c r="O1" s="18"/>
    </row>
    <row r="2" spans="1:19" s="4" customFormat="1" ht="43.5" customHeight="1" x14ac:dyDescent="0.25">
      <c r="A2" s="84" t="s">
        <v>65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  <c r="N2" s="24"/>
      <c r="O2" s="18"/>
    </row>
    <row r="3" spans="1:19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  <c r="N3" s="25"/>
      <c r="O3" s="22"/>
    </row>
    <row r="4" spans="1:19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  <c r="N4" s="28"/>
    </row>
    <row r="5" spans="1:19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  <c r="N5" s="29"/>
    </row>
    <row r="6" spans="1:19" s="8" customFormat="1" ht="20.100000000000001" customHeight="1" x14ac:dyDescent="0.25">
      <c r="A6" s="40"/>
      <c r="B6" s="20" t="s">
        <v>90</v>
      </c>
      <c r="C6" s="20" t="s">
        <v>192</v>
      </c>
      <c r="D6" s="20" t="s">
        <v>33</v>
      </c>
      <c r="E6" s="7">
        <v>25</v>
      </c>
      <c r="F6" s="7">
        <v>20</v>
      </c>
      <c r="G6" s="44"/>
      <c r="H6" s="32">
        <f>2*24</f>
        <v>48</v>
      </c>
      <c r="I6" s="7">
        <v>24</v>
      </c>
      <c r="J6" s="45"/>
      <c r="K6" s="45"/>
      <c r="L6" s="27">
        <f t="shared" ref="L6:L13" si="0">SUM(E6:K6)</f>
        <v>117</v>
      </c>
      <c r="M6" s="40">
        <v>1</v>
      </c>
      <c r="N6" s="30"/>
      <c r="O6" s="9"/>
      <c r="P6" s="9"/>
      <c r="Q6" s="9"/>
      <c r="R6" s="9"/>
      <c r="S6" s="9"/>
    </row>
    <row r="7" spans="1:19" s="8" customFormat="1" ht="20.100000000000001" customHeight="1" x14ac:dyDescent="0.25">
      <c r="A7" s="41"/>
      <c r="B7" s="16" t="s">
        <v>37</v>
      </c>
      <c r="C7" s="16" t="s">
        <v>76</v>
      </c>
      <c r="D7" s="15" t="s">
        <v>40</v>
      </c>
      <c r="E7" s="7">
        <v>14</v>
      </c>
      <c r="F7" s="44"/>
      <c r="G7" s="44"/>
      <c r="H7" s="32">
        <f>2*24</f>
        <v>48</v>
      </c>
      <c r="I7" s="32">
        <v>15</v>
      </c>
      <c r="J7" s="45"/>
      <c r="K7" s="45"/>
      <c r="L7" s="7">
        <f t="shared" si="0"/>
        <v>77</v>
      </c>
      <c r="M7" s="41">
        <v>2</v>
      </c>
      <c r="N7" s="26"/>
    </row>
    <row r="8" spans="1:19" s="8" customFormat="1" ht="20.100000000000001" customHeight="1" x14ac:dyDescent="0.25">
      <c r="A8" s="41"/>
      <c r="B8" s="16" t="s">
        <v>26</v>
      </c>
      <c r="C8" s="16" t="s">
        <v>26</v>
      </c>
      <c r="D8" s="16" t="s">
        <v>34</v>
      </c>
      <c r="E8" s="44"/>
      <c r="F8" s="7">
        <v>28</v>
      </c>
      <c r="G8" s="45"/>
      <c r="H8" s="45"/>
      <c r="I8" s="45"/>
      <c r="J8" s="32">
        <v>25</v>
      </c>
      <c r="K8" s="45"/>
      <c r="L8" s="7">
        <f t="shared" si="0"/>
        <v>53</v>
      </c>
      <c r="M8" s="41">
        <v>3</v>
      </c>
    </row>
    <row r="9" spans="1:19" s="9" customFormat="1" ht="20.100000000000001" customHeight="1" x14ac:dyDescent="0.25">
      <c r="A9" s="41"/>
      <c r="B9" s="16" t="s">
        <v>374</v>
      </c>
      <c r="C9" s="16" t="s">
        <v>52</v>
      </c>
      <c r="D9" s="16" t="s">
        <v>75</v>
      </c>
      <c r="E9" s="44"/>
      <c r="F9" s="44"/>
      <c r="G9" s="44"/>
      <c r="H9" s="45"/>
      <c r="I9" s="45"/>
      <c r="J9" s="32">
        <v>21</v>
      </c>
      <c r="K9" s="45"/>
      <c r="L9" s="7">
        <f t="shared" si="0"/>
        <v>21</v>
      </c>
      <c r="M9" s="41">
        <v>4</v>
      </c>
      <c r="N9" s="8"/>
      <c r="O9" s="8"/>
      <c r="P9" s="8"/>
      <c r="Q9" s="8"/>
      <c r="R9" s="8"/>
      <c r="S9" s="8"/>
    </row>
    <row r="10" spans="1:19" s="8" customFormat="1" ht="20.100000000000001" customHeight="1" x14ac:dyDescent="0.25">
      <c r="A10" s="39"/>
      <c r="B10" s="16" t="s">
        <v>371</v>
      </c>
      <c r="C10" s="16" t="s">
        <v>371</v>
      </c>
      <c r="D10" s="16" t="s">
        <v>372</v>
      </c>
      <c r="E10" s="44"/>
      <c r="F10" s="44"/>
      <c r="G10" s="44"/>
      <c r="H10" s="45"/>
      <c r="I10" s="45"/>
      <c r="J10" s="32">
        <v>18</v>
      </c>
      <c r="K10" s="45"/>
      <c r="L10" s="7">
        <f t="shared" si="0"/>
        <v>18</v>
      </c>
      <c r="M10" s="38"/>
    </row>
    <row r="11" spans="1:19" s="8" customFormat="1" ht="20.100000000000001" customHeight="1" x14ac:dyDescent="0.25">
      <c r="A11" s="41"/>
      <c r="B11" s="16" t="s">
        <v>18</v>
      </c>
      <c r="C11" s="16" t="s">
        <v>24</v>
      </c>
      <c r="D11" s="16" t="s">
        <v>19</v>
      </c>
      <c r="E11" s="7">
        <v>15</v>
      </c>
      <c r="F11" s="44"/>
      <c r="G11" s="44"/>
      <c r="H11" s="45"/>
      <c r="I11" s="45"/>
      <c r="J11" s="45"/>
      <c r="K11" s="45"/>
      <c r="L11" s="7">
        <f t="shared" si="0"/>
        <v>15</v>
      </c>
      <c r="M11" s="41">
        <v>5</v>
      </c>
    </row>
    <row r="12" spans="1:19" s="8" customFormat="1" ht="20.100000000000001" customHeight="1" x14ac:dyDescent="0.25">
      <c r="A12" s="41"/>
      <c r="B12" s="14" t="s">
        <v>24</v>
      </c>
      <c r="C12" s="14" t="s">
        <v>24</v>
      </c>
      <c r="D12" s="15" t="s">
        <v>333</v>
      </c>
      <c r="E12" s="44"/>
      <c r="F12" s="44"/>
      <c r="G12" s="44"/>
      <c r="H12" s="45"/>
      <c r="I12" s="32">
        <v>14</v>
      </c>
      <c r="J12" s="45"/>
      <c r="K12" s="45"/>
      <c r="L12" s="7">
        <f t="shared" si="0"/>
        <v>14</v>
      </c>
      <c r="M12" s="41">
        <v>6</v>
      </c>
      <c r="N12" s="9"/>
      <c r="O12" s="9"/>
      <c r="P12" s="9"/>
      <c r="Q12" s="9"/>
      <c r="R12" s="9"/>
      <c r="S12" s="9"/>
    </row>
    <row r="13" spans="1:19" s="8" customFormat="1" ht="20.100000000000001" customHeight="1" x14ac:dyDescent="0.25">
      <c r="A13" s="41"/>
      <c r="B13" s="14" t="s">
        <v>97</v>
      </c>
      <c r="C13" s="14" t="s">
        <v>97</v>
      </c>
      <c r="D13" s="14" t="s">
        <v>83</v>
      </c>
      <c r="E13" s="44"/>
      <c r="F13" s="44"/>
      <c r="G13" s="44"/>
      <c r="H13" s="45"/>
      <c r="I13" s="32">
        <v>7</v>
      </c>
      <c r="J13" s="45"/>
      <c r="K13" s="45"/>
      <c r="L13" s="7">
        <f t="shared" si="0"/>
        <v>7</v>
      </c>
      <c r="M13" s="42"/>
      <c r="N13" s="9"/>
      <c r="O13" s="9"/>
      <c r="P13" s="9"/>
      <c r="Q13" s="9"/>
      <c r="R13" s="9"/>
      <c r="S13" s="9"/>
    </row>
    <row r="14" spans="1:19" s="9" customFormat="1" ht="20.100000000000001" customHeight="1" x14ac:dyDescent="0.25">
      <c r="A14" s="38"/>
      <c r="B14" s="15" t="s">
        <v>42</v>
      </c>
      <c r="C14" s="15" t="s">
        <v>91</v>
      </c>
      <c r="D14" s="15" t="s">
        <v>53</v>
      </c>
      <c r="E14" s="54">
        <v>19</v>
      </c>
      <c r="F14" s="44"/>
      <c r="G14" s="54">
        <v>21</v>
      </c>
      <c r="H14" s="45"/>
      <c r="I14" s="45"/>
      <c r="J14" s="44"/>
      <c r="K14" s="45"/>
      <c r="L14" s="7">
        <f>SUM(I14:K14)</f>
        <v>0</v>
      </c>
      <c r="M14" s="42"/>
      <c r="N14" s="8"/>
      <c r="O14" s="8"/>
      <c r="P14" s="8"/>
      <c r="Q14" s="8"/>
      <c r="R14" s="8"/>
      <c r="S14" s="8"/>
    </row>
    <row r="15" spans="1:19" s="3" customFormat="1" x14ac:dyDescent="0.25"/>
    <row r="16" spans="1:1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pans="1:13" s="3" customFormat="1" x14ac:dyDescent="0.25"/>
    <row r="274" spans="1:13" s="3" customFormat="1" x14ac:dyDescent="0.25"/>
    <row r="275" spans="1:13" s="3" customFormat="1" x14ac:dyDescent="0.25"/>
    <row r="276" spans="1:13" s="3" customFormat="1" x14ac:dyDescent="0.25"/>
    <row r="277" spans="1:13" s="3" customFormat="1" x14ac:dyDescent="0.25"/>
    <row r="278" spans="1:13" s="3" customFormat="1" x14ac:dyDescent="0.25"/>
    <row r="279" spans="1:13" s="3" customFormat="1" x14ac:dyDescent="0.25"/>
    <row r="280" spans="1:13" s="3" customFormat="1" x14ac:dyDescent="0.25"/>
    <row r="281" spans="1:13" s="3" customFormat="1" x14ac:dyDescent="0.25"/>
    <row r="282" spans="1:13" s="3" customFormat="1" x14ac:dyDescent="0.25"/>
    <row r="283" spans="1:13" s="3" customFormat="1" x14ac:dyDescent="0.25"/>
    <row r="284" spans="1:13" s="3" customFormat="1" x14ac:dyDescent="0.25"/>
    <row r="285" spans="1:13" s="3" customFormat="1" x14ac:dyDescent="0.25"/>
    <row r="286" spans="1:13" s="3" customFormat="1" x14ac:dyDescent="0.25"/>
    <row r="287" spans="1:13" s="3" customFormat="1" x14ac:dyDescent="0.25"/>
    <row r="288" spans="1:13" s="3" customForma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s="3" customForma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s="3" customForma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s="3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s="3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</sheetData>
  <autoFilter ref="A3:M14" xr:uid="{D344A02F-272D-467D-BCBF-619581A242BB}">
    <sortState xmlns:xlrd2="http://schemas.microsoft.com/office/spreadsheetml/2017/richdata2" ref="A8:M14">
      <sortCondition descending="1" ref="L3:L14"/>
    </sortState>
  </autoFilter>
  <mergeCells count="16">
    <mergeCell ref="M3:M5"/>
    <mergeCell ref="A1:K1"/>
    <mergeCell ref="L1:M1"/>
    <mergeCell ref="A2: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L1:M1" location="'Table of Contents'!A1" display="Click Here to Return to Table of Contents" xr:uid="{37FCCFA6-3862-4887-8719-D5BB36DEB638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0A47-5565-4F60-8B5C-939959C34CA1}">
  <sheetPr>
    <tabColor rgb="FF7030A0"/>
  </sheetPr>
  <dimension ref="A1:V457"/>
  <sheetViews>
    <sheetView zoomScale="60" zoomScaleNormal="60" workbookViewId="0">
      <pane ySplit="1" topLeftCell="A2" activePane="bottomLeft" state="frozen"/>
      <selection activeCell="AP3" sqref="AP3"/>
      <selection pane="bottomLeft" activeCell="I27" sqref="I27"/>
    </sheetView>
  </sheetViews>
  <sheetFormatPr defaultColWidth="9.109375" defaultRowHeight="15" x14ac:dyDescent="0.25"/>
  <cols>
    <col min="1" max="1" width="17.77734375" style="1" customWidth="1"/>
    <col min="2" max="2" width="19.33203125" style="1" bestFit="1" customWidth="1"/>
    <col min="3" max="3" width="21.33203125" style="10" customWidth="1"/>
    <col min="4" max="4" width="23.44140625" style="1" bestFit="1" customWidth="1"/>
    <col min="5" max="5" width="13.21875" style="1" bestFit="1" customWidth="1"/>
    <col min="6" max="6" width="13.21875" style="1" customWidth="1"/>
    <col min="7" max="7" width="12.33203125" style="1" bestFit="1" customWidth="1"/>
    <col min="8" max="8" width="13" style="1" customWidth="1"/>
    <col min="9" max="9" width="12" style="10" customWidth="1"/>
    <col min="10" max="10" width="13.21875" style="1" bestFit="1" customWidth="1"/>
    <col min="11" max="11" width="14.5546875" style="1" bestFit="1" customWidth="1"/>
    <col min="12" max="12" width="8.6640625" style="10" customWidth="1"/>
    <col min="13" max="13" width="18.21875" style="1" customWidth="1"/>
    <col min="14" max="21" width="8.6640625" style="1" customWidth="1"/>
    <col min="22" max="22" width="8.6640625" style="10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</row>
    <row r="2" spans="1:13" s="4" customFormat="1" ht="48" customHeight="1" x14ac:dyDescent="0.25">
      <c r="A2" s="84" t="s">
        <v>66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</row>
    <row r="3" spans="1:13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</row>
    <row r="4" spans="1:13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</row>
    <row r="5" spans="1:13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</row>
    <row r="6" spans="1:13" s="8" customFormat="1" ht="20.100000000000001" customHeight="1" x14ac:dyDescent="0.25">
      <c r="A6" s="41"/>
      <c r="B6" s="37" t="s">
        <v>97</v>
      </c>
      <c r="C6" s="37" t="s">
        <v>97</v>
      </c>
      <c r="D6" s="37" t="s">
        <v>83</v>
      </c>
      <c r="E6" s="7">
        <v>5</v>
      </c>
      <c r="F6" s="44"/>
      <c r="G6" s="7">
        <v>7</v>
      </c>
      <c r="H6" s="32">
        <f>2*4</f>
        <v>8</v>
      </c>
      <c r="I6" s="44"/>
      <c r="J6" s="44"/>
      <c r="K6" s="44"/>
      <c r="L6" s="27">
        <f>SUM(E6:K6)</f>
        <v>20</v>
      </c>
      <c r="M6" s="40">
        <v>1</v>
      </c>
    </row>
    <row r="7" spans="1:13" s="8" customFormat="1" ht="20.100000000000001" customHeight="1" x14ac:dyDescent="0.25">
      <c r="A7" s="40"/>
      <c r="B7" s="16" t="s">
        <v>88</v>
      </c>
      <c r="C7" s="16" t="s">
        <v>52</v>
      </c>
      <c r="D7" s="16" t="s">
        <v>75</v>
      </c>
      <c r="E7" s="44"/>
      <c r="F7" s="44"/>
      <c r="G7" s="44"/>
      <c r="H7" s="32">
        <f>2*7</f>
        <v>14</v>
      </c>
      <c r="I7" s="44"/>
      <c r="J7" s="44"/>
      <c r="K7" s="44"/>
      <c r="L7" s="7">
        <f>SUM(E7:K7)</f>
        <v>14</v>
      </c>
      <c r="M7" s="41">
        <v>2</v>
      </c>
    </row>
    <row r="8" spans="1:13" s="8" customFormat="1" ht="20.100000000000001" customHeight="1" x14ac:dyDescent="0.25">
      <c r="A8" s="40"/>
      <c r="B8" s="14" t="s">
        <v>41</v>
      </c>
      <c r="C8" s="14" t="s">
        <v>290</v>
      </c>
      <c r="D8" s="15" t="s">
        <v>78</v>
      </c>
      <c r="E8" s="44"/>
      <c r="F8" s="44"/>
      <c r="G8" s="45"/>
      <c r="H8" s="32">
        <f>2*5</f>
        <v>10</v>
      </c>
      <c r="I8" s="44"/>
      <c r="J8" s="44"/>
      <c r="K8" s="44"/>
      <c r="L8" s="7">
        <f>SUM(E8:K8)</f>
        <v>10</v>
      </c>
      <c r="M8" s="41">
        <v>3</v>
      </c>
    </row>
    <row r="9" spans="1:13" s="9" customFormat="1" ht="20.100000000000001" customHeight="1" x14ac:dyDescent="0.25">
      <c r="A9" s="41"/>
      <c r="B9" s="14" t="s">
        <v>211</v>
      </c>
      <c r="C9" s="14" t="s">
        <v>211</v>
      </c>
      <c r="D9" s="15" t="s">
        <v>210</v>
      </c>
      <c r="E9" s="7">
        <v>3</v>
      </c>
      <c r="F9" s="44"/>
      <c r="G9" s="44"/>
      <c r="H9" s="32">
        <f>2*3</f>
        <v>6</v>
      </c>
      <c r="I9" s="44"/>
      <c r="J9" s="44"/>
      <c r="K9" s="44"/>
      <c r="L9" s="7">
        <f>SUM(E9:K9)</f>
        <v>9</v>
      </c>
      <c r="M9" s="41">
        <v>4</v>
      </c>
    </row>
    <row r="10" spans="1:13" s="8" customFormat="1" ht="20.100000000000001" customHeight="1" x14ac:dyDescent="0.25">
      <c r="A10" s="40"/>
      <c r="B10" s="15" t="s">
        <v>18</v>
      </c>
      <c r="C10" s="15" t="s">
        <v>24</v>
      </c>
      <c r="D10" s="15" t="s">
        <v>19</v>
      </c>
      <c r="E10" s="7">
        <v>4</v>
      </c>
      <c r="F10" s="44"/>
      <c r="G10" s="7">
        <v>5</v>
      </c>
      <c r="H10" s="45"/>
      <c r="I10" s="44"/>
      <c r="J10" s="44"/>
      <c r="K10" s="44"/>
      <c r="L10" s="7">
        <f>SUM(E10:K10)</f>
        <v>9</v>
      </c>
      <c r="M10" s="41">
        <v>4</v>
      </c>
    </row>
    <row r="11" spans="1:13" s="8" customFormat="1" ht="20.100000000000001" customHeight="1" x14ac:dyDescent="0.25">
      <c r="A11" s="39"/>
      <c r="B11" s="15" t="s">
        <v>206</v>
      </c>
      <c r="C11" s="15" t="s">
        <v>206</v>
      </c>
      <c r="D11" s="15" t="s">
        <v>87</v>
      </c>
      <c r="E11" s="54">
        <v>7</v>
      </c>
      <c r="F11" s="44"/>
      <c r="G11" s="44"/>
      <c r="H11" s="45"/>
      <c r="I11" s="44"/>
      <c r="J11" s="44"/>
      <c r="K11" s="44"/>
      <c r="L11" s="7">
        <f>0</f>
        <v>0</v>
      </c>
      <c r="M11" s="38"/>
    </row>
    <row r="12" spans="1:13" s="3" customFormat="1" x14ac:dyDescent="0.25"/>
    <row r="13" spans="1:13" s="3" customFormat="1" x14ac:dyDescent="0.25"/>
    <row r="14" spans="1:13" s="3" customFormat="1" x14ac:dyDescent="0.25"/>
    <row r="15" spans="1:13" s="3" customFormat="1" x14ac:dyDescent="0.25"/>
    <row r="16" spans="1:13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</sheetData>
  <autoFilter ref="A3:M5" xr:uid="{1AD80A47-5565-4F60-8B5C-939959C34CA1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  <mergeCell ref="L3:L5"/>
    <mergeCell ref="M3:M5"/>
  </mergeCells>
  <hyperlinks>
    <hyperlink ref="L1:M1" location="'Table of Contents'!A1" display="Click Here to Return to Table of Contents" xr:uid="{7FFDFCCF-5F35-4F30-ADC6-FD8CF71CBBE2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5E5D-FABA-4511-9DAE-158B2CC66A19}">
  <sheetPr>
    <tabColor rgb="FF00B050"/>
  </sheetPr>
  <dimension ref="A1:V454"/>
  <sheetViews>
    <sheetView zoomScale="60" zoomScaleNormal="60" workbookViewId="0">
      <pane ySplit="1" topLeftCell="A2" activePane="bottomLeft" state="frozen"/>
      <selection activeCell="AP3" sqref="AP3"/>
      <selection pane="bottomLeft" activeCell="G17" sqref="G17"/>
    </sheetView>
  </sheetViews>
  <sheetFormatPr defaultColWidth="9.109375" defaultRowHeight="17.399999999999999" x14ac:dyDescent="0.25"/>
  <cols>
    <col min="1" max="1" width="18.21875" style="2" bestFit="1" customWidth="1"/>
    <col min="2" max="3" width="19.33203125" style="2" bestFit="1" customWidth="1"/>
    <col min="4" max="4" width="23.44140625" style="2" bestFit="1" customWidth="1"/>
    <col min="5" max="5" width="13.21875" style="2" bestFit="1" customWidth="1"/>
    <col min="6" max="6" width="12.33203125" style="2" customWidth="1"/>
    <col min="7" max="7" width="12.33203125" style="12" bestFit="1" customWidth="1"/>
    <col min="8" max="8" width="13.6640625" style="12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0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</row>
    <row r="2" spans="1:13" s="4" customFormat="1" ht="48" customHeight="1" x14ac:dyDescent="0.25">
      <c r="A2" s="84" t="s">
        <v>115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</row>
    <row r="3" spans="1:13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</row>
    <row r="4" spans="1:13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</row>
    <row r="5" spans="1:13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</row>
    <row r="6" spans="1:13" s="8" customFormat="1" ht="20.100000000000001" customHeight="1" x14ac:dyDescent="0.25">
      <c r="A6" s="40"/>
      <c r="B6" s="37" t="s">
        <v>205</v>
      </c>
      <c r="C6" s="37" t="s">
        <v>91</v>
      </c>
      <c r="D6" s="37" t="s">
        <v>117</v>
      </c>
      <c r="E6" s="7">
        <v>26</v>
      </c>
      <c r="F6" s="7">
        <v>28</v>
      </c>
      <c r="G6" s="7">
        <v>28</v>
      </c>
      <c r="H6" s="7">
        <f>2*28</f>
        <v>56</v>
      </c>
      <c r="I6" s="44"/>
      <c r="J6" s="44"/>
      <c r="K6" s="44"/>
      <c r="L6" s="27">
        <f>SUM(E6:K6)</f>
        <v>138</v>
      </c>
      <c r="M6" s="40">
        <v>1</v>
      </c>
    </row>
    <row r="7" spans="1:13" s="8" customFormat="1" ht="19.8" customHeight="1" x14ac:dyDescent="0.25">
      <c r="A7" s="40"/>
      <c r="B7" s="15" t="s">
        <v>18</v>
      </c>
      <c r="C7" s="15" t="s">
        <v>24</v>
      </c>
      <c r="D7" s="15" t="s">
        <v>19</v>
      </c>
      <c r="E7" s="44"/>
      <c r="F7" s="44"/>
      <c r="G7" s="7">
        <v>15</v>
      </c>
      <c r="H7" s="45"/>
      <c r="I7" s="44"/>
      <c r="J7" s="44"/>
      <c r="K7" s="44"/>
      <c r="L7" s="7">
        <f>SUM(E7:K7)</f>
        <v>15</v>
      </c>
      <c r="M7" s="41">
        <v>2</v>
      </c>
    </row>
    <row r="8" spans="1:13" s="8" customFormat="1" ht="20.100000000000001" customHeight="1" x14ac:dyDescent="0.25">
      <c r="A8" s="39"/>
      <c r="B8" s="15" t="s">
        <v>206</v>
      </c>
      <c r="C8" s="15" t="s">
        <v>206</v>
      </c>
      <c r="D8" s="15" t="s">
        <v>87</v>
      </c>
      <c r="E8" s="54">
        <v>22</v>
      </c>
      <c r="F8" s="54">
        <v>20</v>
      </c>
      <c r="G8" s="45"/>
      <c r="H8" s="44"/>
      <c r="I8" s="44"/>
      <c r="J8" s="44"/>
      <c r="K8" s="44"/>
      <c r="L8" s="7">
        <f>0</f>
        <v>0</v>
      </c>
      <c r="M8" s="38"/>
    </row>
    <row r="9" spans="1:13" s="3" customFormat="1" x14ac:dyDescent="0.25">
      <c r="G9" s="11"/>
      <c r="H9" s="11"/>
    </row>
    <row r="10" spans="1:13" s="3" customFormat="1" x14ac:dyDescent="0.25">
      <c r="G10" s="11"/>
      <c r="H10" s="11"/>
    </row>
    <row r="11" spans="1:13" s="3" customFormat="1" x14ac:dyDescent="0.25">
      <c r="G11" s="11"/>
      <c r="H11" s="11"/>
    </row>
    <row r="12" spans="1:13" s="3" customFormat="1" x14ac:dyDescent="0.25">
      <c r="G12" s="11"/>
      <c r="H12" s="11"/>
    </row>
    <row r="13" spans="1:13" s="3" customFormat="1" x14ac:dyDescent="0.25">
      <c r="G13" s="11"/>
      <c r="H13" s="11"/>
    </row>
    <row r="14" spans="1:13" s="3" customFormat="1" x14ac:dyDescent="0.25">
      <c r="G14" s="11"/>
      <c r="H14" s="11"/>
    </row>
    <row r="15" spans="1:13" s="3" customFormat="1" x14ac:dyDescent="0.25">
      <c r="G15" s="11"/>
      <c r="H15" s="11"/>
    </row>
    <row r="16" spans="1:13" s="3" customFormat="1" x14ac:dyDescent="0.25">
      <c r="G16" s="11"/>
      <c r="H16" s="11"/>
    </row>
    <row r="17" spans="7:8" s="3" customFormat="1" x14ac:dyDescent="0.25">
      <c r="G17" s="11"/>
      <c r="H17" s="11"/>
    </row>
    <row r="18" spans="7:8" s="3" customFormat="1" x14ac:dyDescent="0.25">
      <c r="G18" s="11"/>
      <c r="H18" s="11"/>
    </row>
    <row r="19" spans="7:8" s="3" customFormat="1" x14ac:dyDescent="0.25">
      <c r="G19" s="11"/>
      <c r="H19" s="11"/>
    </row>
    <row r="20" spans="7:8" s="3" customFormat="1" x14ac:dyDescent="0.25">
      <c r="G20" s="11"/>
      <c r="H20" s="11"/>
    </row>
    <row r="21" spans="7:8" s="3" customFormat="1" x14ac:dyDescent="0.25">
      <c r="G21" s="11"/>
      <c r="H21" s="11"/>
    </row>
    <row r="22" spans="7:8" s="3" customFormat="1" x14ac:dyDescent="0.25">
      <c r="G22" s="11"/>
      <c r="H22" s="11"/>
    </row>
    <row r="23" spans="7:8" s="3" customFormat="1" x14ac:dyDescent="0.25">
      <c r="G23" s="11"/>
      <c r="H23" s="11"/>
    </row>
    <row r="24" spans="7:8" s="3" customFormat="1" x14ac:dyDescent="0.25">
      <c r="G24" s="11"/>
      <c r="H24" s="11"/>
    </row>
    <row r="25" spans="7:8" s="3" customFormat="1" x14ac:dyDescent="0.25">
      <c r="G25" s="11"/>
      <c r="H25" s="11"/>
    </row>
    <row r="26" spans="7:8" s="3" customFormat="1" x14ac:dyDescent="0.25">
      <c r="G26" s="11"/>
      <c r="H26" s="11"/>
    </row>
    <row r="27" spans="7:8" s="3" customFormat="1" x14ac:dyDescent="0.25">
      <c r="G27" s="11"/>
      <c r="H27" s="11"/>
    </row>
    <row r="28" spans="7:8" s="3" customFormat="1" x14ac:dyDescent="0.25">
      <c r="G28" s="11"/>
      <c r="H28" s="11"/>
    </row>
    <row r="29" spans="7:8" s="3" customFormat="1" x14ac:dyDescent="0.25">
      <c r="G29" s="11"/>
      <c r="H29" s="11"/>
    </row>
    <row r="30" spans="7:8" s="3" customFormat="1" x14ac:dyDescent="0.25">
      <c r="G30" s="11"/>
      <c r="H30" s="11"/>
    </row>
    <row r="31" spans="7:8" s="3" customFormat="1" x14ac:dyDescent="0.25">
      <c r="G31" s="11"/>
      <c r="H31" s="11"/>
    </row>
    <row r="32" spans="7:8" s="3" customFormat="1" x14ac:dyDescent="0.25">
      <c r="G32" s="11"/>
      <c r="H32" s="11"/>
    </row>
    <row r="33" spans="7:8" s="3" customFormat="1" x14ac:dyDescent="0.25">
      <c r="G33" s="11"/>
      <c r="H33" s="11"/>
    </row>
    <row r="34" spans="7:8" s="3" customFormat="1" x14ac:dyDescent="0.25">
      <c r="G34" s="11"/>
      <c r="H34" s="11"/>
    </row>
    <row r="35" spans="7:8" s="3" customFormat="1" x14ac:dyDescent="0.25">
      <c r="G35" s="11"/>
      <c r="H35" s="11"/>
    </row>
    <row r="36" spans="7:8" s="3" customFormat="1" x14ac:dyDescent="0.25">
      <c r="G36" s="11"/>
      <c r="H36" s="11"/>
    </row>
    <row r="37" spans="7:8" s="3" customFormat="1" x14ac:dyDescent="0.25">
      <c r="G37" s="11"/>
      <c r="H37" s="11"/>
    </row>
    <row r="38" spans="7:8" s="3" customFormat="1" x14ac:dyDescent="0.25">
      <c r="G38" s="11"/>
      <c r="H38" s="11"/>
    </row>
    <row r="39" spans="7:8" s="3" customFormat="1" x14ac:dyDescent="0.25">
      <c r="G39" s="11"/>
      <c r="H39" s="11"/>
    </row>
    <row r="40" spans="7:8" s="3" customFormat="1" x14ac:dyDescent="0.25">
      <c r="G40" s="11"/>
      <c r="H40" s="11"/>
    </row>
    <row r="41" spans="7:8" s="3" customFormat="1" x14ac:dyDescent="0.25">
      <c r="G41" s="11"/>
      <c r="H41" s="11"/>
    </row>
    <row r="42" spans="7:8" s="3" customFormat="1" x14ac:dyDescent="0.25">
      <c r="G42" s="11"/>
      <c r="H42" s="11"/>
    </row>
    <row r="43" spans="7:8" s="3" customFormat="1" x14ac:dyDescent="0.25">
      <c r="G43" s="11"/>
      <c r="H43" s="11"/>
    </row>
    <row r="44" spans="7:8" s="3" customFormat="1" x14ac:dyDescent="0.25">
      <c r="G44" s="11"/>
      <c r="H44" s="11"/>
    </row>
    <row r="45" spans="7:8" s="3" customFormat="1" x14ac:dyDescent="0.25">
      <c r="G45" s="11"/>
      <c r="H45" s="11"/>
    </row>
    <row r="46" spans="7:8" s="3" customFormat="1" x14ac:dyDescent="0.25">
      <c r="G46" s="11"/>
      <c r="H46" s="11"/>
    </row>
    <row r="47" spans="7:8" s="3" customFormat="1" x14ac:dyDescent="0.25">
      <c r="G47" s="11"/>
      <c r="H47" s="11"/>
    </row>
    <row r="48" spans="7:8" s="3" customFormat="1" x14ac:dyDescent="0.25">
      <c r="G48" s="11"/>
      <c r="H48" s="11"/>
    </row>
    <row r="49" spans="7:8" s="3" customFormat="1" x14ac:dyDescent="0.25">
      <c r="G49" s="11"/>
      <c r="H49" s="11"/>
    </row>
    <row r="50" spans="7:8" s="3" customFormat="1" x14ac:dyDescent="0.25">
      <c r="G50" s="11"/>
      <c r="H50" s="11"/>
    </row>
    <row r="51" spans="7:8" s="3" customFormat="1" x14ac:dyDescent="0.25">
      <c r="G51" s="11"/>
      <c r="H51" s="11"/>
    </row>
    <row r="52" spans="7:8" s="3" customFormat="1" x14ac:dyDescent="0.25">
      <c r="G52" s="11"/>
      <c r="H52" s="11"/>
    </row>
    <row r="53" spans="7:8" s="3" customFormat="1" x14ac:dyDescent="0.25">
      <c r="G53" s="11"/>
      <c r="H53" s="11"/>
    </row>
    <row r="54" spans="7:8" s="3" customFormat="1" x14ac:dyDescent="0.25">
      <c r="G54" s="11"/>
      <c r="H54" s="11"/>
    </row>
    <row r="55" spans="7:8" s="3" customFormat="1" x14ac:dyDescent="0.25">
      <c r="G55" s="11"/>
      <c r="H55" s="11"/>
    </row>
    <row r="56" spans="7:8" s="3" customFormat="1" x14ac:dyDescent="0.25">
      <c r="G56" s="11"/>
      <c r="H56" s="11"/>
    </row>
    <row r="57" spans="7:8" s="3" customFormat="1" x14ac:dyDescent="0.25">
      <c r="G57" s="11"/>
      <c r="H57" s="11"/>
    </row>
    <row r="58" spans="7:8" s="3" customFormat="1" x14ac:dyDescent="0.25">
      <c r="G58" s="11"/>
      <c r="H58" s="11"/>
    </row>
    <row r="59" spans="7:8" s="3" customFormat="1" x14ac:dyDescent="0.25">
      <c r="G59" s="11"/>
      <c r="H59" s="11"/>
    </row>
    <row r="60" spans="7:8" s="3" customFormat="1" x14ac:dyDescent="0.25">
      <c r="G60" s="11"/>
      <c r="H60" s="11"/>
    </row>
    <row r="61" spans="7:8" s="3" customFormat="1" x14ac:dyDescent="0.25">
      <c r="G61" s="11"/>
      <c r="H61" s="11"/>
    </row>
    <row r="62" spans="7:8" s="3" customFormat="1" x14ac:dyDescent="0.25">
      <c r="G62" s="11"/>
      <c r="H62" s="11"/>
    </row>
    <row r="63" spans="7:8" s="3" customFormat="1" x14ac:dyDescent="0.25">
      <c r="G63" s="11"/>
      <c r="H63" s="11"/>
    </row>
    <row r="64" spans="7:8" s="3" customFormat="1" x14ac:dyDescent="0.25">
      <c r="G64" s="11"/>
      <c r="H64" s="11"/>
    </row>
    <row r="65" spans="7:8" s="3" customFormat="1" x14ac:dyDescent="0.25">
      <c r="G65" s="11"/>
      <c r="H65" s="11"/>
    </row>
    <row r="66" spans="7:8" s="3" customFormat="1" x14ac:dyDescent="0.25">
      <c r="G66" s="11"/>
      <c r="H66" s="11"/>
    </row>
    <row r="67" spans="7:8" s="3" customFormat="1" x14ac:dyDescent="0.25">
      <c r="G67" s="11"/>
      <c r="H67" s="11"/>
    </row>
    <row r="68" spans="7:8" s="3" customFormat="1" x14ac:dyDescent="0.25">
      <c r="G68" s="11"/>
      <c r="H68" s="11"/>
    </row>
    <row r="69" spans="7:8" s="3" customFormat="1" x14ac:dyDescent="0.25">
      <c r="G69" s="11"/>
      <c r="H69" s="11"/>
    </row>
    <row r="70" spans="7:8" s="3" customFormat="1" x14ac:dyDescent="0.25">
      <c r="G70" s="11"/>
      <c r="H70" s="11"/>
    </row>
    <row r="71" spans="7:8" s="3" customFormat="1" x14ac:dyDescent="0.25">
      <c r="G71" s="11"/>
      <c r="H71" s="11"/>
    </row>
    <row r="72" spans="7:8" s="3" customFormat="1" x14ac:dyDescent="0.25">
      <c r="G72" s="11"/>
      <c r="H72" s="11"/>
    </row>
    <row r="73" spans="7:8" s="3" customFormat="1" x14ac:dyDescent="0.25">
      <c r="G73" s="11"/>
      <c r="H73" s="11"/>
    </row>
    <row r="74" spans="7:8" s="3" customFormat="1" x14ac:dyDescent="0.25">
      <c r="G74" s="11"/>
      <c r="H74" s="11"/>
    </row>
    <row r="75" spans="7:8" s="3" customFormat="1" x14ac:dyDescent="0.25">
      <c r="G75" s="11"/>
      <c r="H75" s="11"/>
    </row>
    <row r="76" spans="7:8" s="3" customFormat="1" x14ac:dyDescent="0.25">
      <c r="G76" s="11"/>
      <c r="H76" s="11"/>
    </row>
    <row r="77" spans="7:8" s="3" customFormat="1" x14ac:dyDescent="0.25">
      <c r="G77" s="11"/>
      <c r="H77" s="11"/>
    </row>
    <row r="78" spans="7:8" s="3" customFormat="1" x14ac:dyDescent="0.25">
      <c r="G78" s="11"/>
      <c r="H78" s="11"/>
    </row>
    <row r="79" spans="7:8" s="3" customFormat="1" x14ac:dyDescent="0.25">
      <c r="G79" s="11"/>
      <c r="H79" s="11"/>
    </row>
    <row r="80" spans="7:8" s="3" customFormat="1" x14ac:dyDescent="0.25">
      <c r="G80" s="11"/>
      <c r="H80" s="11"/>
    </row>
    <row r="81" spans="7:8" s="3" customFormat="1" x14ac:dyDescent="0.25">
      <c r="G81" s="11"/>
      <c r="H81" s="11"/>
    </row>
    <row r="82" spans="7:8" s="3" customFormat="1" x14ac:dyDescent="0.25">
      <c r="G82" s="11"/>
      <c r="H82" s="11"/>
    </row>
    <row r="83" spans="7:8" s="3" customFormat="1" x14ac:dyDescent="0.25">
      <c r="G83" s="11"/>
      <c r="H83" s="11"/>
    </row>
    <row r="84" spans="7:8" s="3" customFormat="1" x14ac:dyDescent="0.25">
      <c r="G84" s="11"/>
      <c r="H84" s="11"/>
    </row>
    <row r="85" spans="7:8" s="3" customFormat="1" x14ac:dyDescent="0.25">
      <c r="G85" s="11"/>
      <c r="H85" s="11"/>
    </row>
    <row r="86" spans="7:8" s="3" customFormat="1" x14ac:dyDescent="0.25">
      <c r="G86" s="11"/>
      <c r="H86" s="11"/>
    </row>
    <row r="87" spans="7:8" s="3" customFormat="1" x14ac:dyDescent="0.25">
      <c r="G87" s="11"/>
      <c r="H87" s="11"/>
    </row>
    <row r="88" spans="7:8" s="3" customFormat="1" x14ac:dyDescent="0.25">
      <c r="G88" s="11"/>
      <c r="H88" s="11"/>
    </row>
    <row r="89" spans="7:8" s="3" customFormat="1" x14ac:dyDescent="0.25">
      <c r="G89" s="11"/>
      <c r="H89" s="11"/>
    </row>
    <row r="90" spans="7:8" s="3" customFormat="1" x14ac:dyDescent="0.25">
      <c r="G90" s="11"/>
      <c r="H90" s="11"/>
    </row>
    <row r="91" spans="7:8" s="3" customFormat="1" x14ac:dyDescent="0.25">
      <c r="G91" s="11"/>
      <c r="H91" s="11"/>
    </row>
    <row r="92" spans="7:8" s="3" customFormat="1" x14ac:dyDescent="0.25">
      <c r="G92" s="11"/>
      <c r="H92" s="11"/>
    </row>
    <row r="93" spans="7:8" s="3" customFormat="1" x14ac:dyDescent="0.25">
      <c r="G93" s="11"/>
      <c r="H93" s="11"/>
    </row>
    <row r="94" spans="7:8" s="3" customFormat="1" x14ac:dyDescent="0.25">
      <c r="G94" s="11"/>
      <c r="H94" s="11"/>
    </row>
    <row r="95" spans="7:8" s="3" customFormat="1" x14ac:dyDescent="0.25">
      <c r="G95" s="11"/>
      <c r="H95" s="11"/>
    </row>
    <row r="96" spans="7:8" s="3" customFormat="1" x14ac:dyDescent="0.25">
      <c r="G96" s="11"/>
      <c r="H96" s="11"/>
    </row>
    <row r="97" spans="7:8" s="3" customFormat="1" x14ac:dyDescent="0.25">
      <c r="G97" s="11"/>
      <c r="H97" s="11"/>
    </row>
    <row r="98" spans="7:8" s="3" customFormat="1" x14ac:dyDescent="0.25">
      <c r="G98" s="11"/>
      <c r="H98" s="11"/>
    </row>
    <row r="99" spans="7:8" s="3" customFormat="1" x14ac:dyDescent="0.25">
      <c r="G99" s="11"/>
      <c r="H99" s="11"/>
    </row>
    <row r="100" spans="7:8" s="3" customFormat="1" x14ac:dyDescent="0.25">
      <c r="G100" s="11"/>
      <c r="H100" s="11"/>
    </row>
    <row r="101" spans="7:8" s="3" customFormat="1" x14ac:dyDescent="0.25">
      <c r="G101" s="11"/>
      <c r="H101" s="11"/>
    </row>
    <row r="102" spans="7:8" s="3" customFormat="1" x14ac:dyDescent="0.25">
      <c r="G102" s="11"/>
      <c r="H102" s="11"/>
    </row>
    <row r="103" spans="7:8" s="3" customFormat="1" x14ac:dyDescent="0.25">
      <c r="G103" s="11"/>
      <c r="H103" s="11"/>
    </row>
    <row r="104" spans="7:8" s="3" customFormat="1" x14ac:dyDescent="0.25">
      <c r="G104" s="11"/>
      <c r="H104" s="11"/>
    </row>
    <row r="105" spans="7:8" s="3" customFormat="1" x14ac:dyDescent="0.25">
      <c r="G105" s="11"/>
      <c r="H105" s="11"/>
    </row>
    <row r="106" spans="7:8" s="3" customFormat="1" x14ac:dyDescent="0.25">
      <c r="G106" s="11"/>
      <c r="H106" s="11"/>
    </row>
    <row r="107" spans="7:8" s="3" customFormat="1" x14ac:dyDescent="0.25">
      <c r="G107" s="11"/>
      <c r="H107" s="11"/>
    </row>
    <row r="108" spans="7:8" s="3" customFormat="1" x14ac:dyDescent="0.25">
      <c r="G108" s="11"/>
      <c r="H108" s="11"/>
    </row>
    <row r="109" spans="7:8" s="3" customFormat="1" x14ac:dyDescent="0.25">
      <c r="G109" s="11"/>
      <c r="H109" s="11"/>
    </row>
    <row r="110" spans="7:8" s="3" customFormat="1" x14ac:dyDescent="0.25">
      <c r="G110" s="11"/>
      <c r="H110" s="11"/>
    </row>
    <row r="111" spans="7:8" s="3" customFormat="1" x14ac:dyDescent="0.25">
      <c r="G111" s="11"/>
      <c r="H111" s="11"/>
    </row>
    <row r="112" spans="7:8" s="3" customFormat="1" x14ac:dyDescent="0.25">
      <c r="G112" s="11"/>
      <c r="H112" s="11"/>
    </row>
    <row r="113" spans="7:8" s="3" customFormat="1" x14ac:dyDescent="0.25">
      <c r="G113" s="11"/>
      <c r="H113" s="11"/>
    </row>
    <row r="114" spans="7:8" s="3" customFormat="1" x14ac:dyDescent="0.25">
      <c r="G114" s="11"/>
      <c r="H114" s="11"/>
    </row>
    <row r="115" spans="7:8" s="3" customFormat="1" x14ac:dyDescent="0.25">
      <c r="G115" s="11"/>
      <c r="H115" s="11"/>
    </row>
    <row r="116" spans="7:8" s="3" customFormat="1" x14ac:dyDescent="0.25">
      <c r="G116" s="11"/>
      <c r="H116" s="11"/>
    </row>
    <row r="117" spans="7:8" s="3" customFormat="1" x14ac:dyDescent="0.25">
      <c r="G117" s="11"/>
      <c r="H117" s="11"/>
    </row>
    <row r="118" spans="7:8" s="3" customFormat="1" x14ac:dyDescent="0.25">
      <c r="G118" s="11"/>
      <c r="H118" s="11"/>
    </row>
    <row r="119" spans="7:8" s="3" customFormat="1" x14ac:dyDescent="0.25">
      <c r="G119" s="11"/>
      <c r="H119" s="11"/>
    </row>
    <row r="120" spans="7:8" s="3" customFormat="1" x14ac:dyDescent="0.25">
      <c r="G120" s="11"/>
      <c r="H120" s="11"/>
    </row>
    <row r="121" spans="7:8" s="3" customFormat="1" x14ac:dyDescent="0.25">
      <c r="G121" s="11"/>
      <c r="H121" s="11"/>
    </row>
    <row r="122" spans="7:8" s="3" customFormat="1" x14ac:dyDescent="0.25">
      <c r="G122" s="11"/>
      <c r="H122" s="11"/>
    </row>
    <row r="123" spans="7:8" s="3" customFormat="1" x14ac:dyDescent="0.25">
      <c r="G123" s="11"/>
      <c r="H123" s="11"/>
    </row>
    <row r="124" spans="7:8" s="3" customFormat="1" x14ac:dyDescent="0.25">
      <c r="G124" s="11"/>
      <c r="H124" s="11"/>
    </row>
    <row r="125" spans="7:8" s="3" customFormat="1" x14ac:dyDescent="0.25">
      <c r="G125" s="11"/>
      <c r="H125" s="11"/>
    </row>
    <row r="126" spans="7:8" s="3" customFormat="1" x14ac:dyDescent="0.25">
      <c r="G126" s="11"/>
      <c r="H126" s="11"/>
    </row>
    <row r="127" spans="7:8" s="3" customFormat="1" x14ac:dyDescent="0.25">
      <c r="G127" s="11"/>
      <c r="H127" s="11"/>
    </row>
    <row r="128" spans="7:8" s="3" customFormat="1" x14ac:dyDescent="0.25">
      <c r="G128" s="11"/>
      <c r="H128" s="11"/>
    </row>
    <row r="129" spans="7:8" s="3" customFormat="1" x14ac:dyDescent="0.25">
      <c r="G129" s="11"/>
      <c r="H129" s="11"/>
    </row>
    <row r="130" spans="7:8" s="3" customFormat="1" x14ac:dyDescent="0.25">
      <c r="G130" s="11"/>
      <c r="H130" s="11"/>
    </row>
    <row r="131" spans="7:8" s="3" customFormat="1" x14ac:dyDescent="0.25">
      <c r="G131" s="11"/>
      <c r="H131" s="11"/>
    </row>
    <row r="132" spans="7:8" s="3" customFormat="1" x14ac:dyDescent="0.25">
      <c r="G132" s="11"/>
      <c r="H132" s="11"/>
    </row>
    <row r="133" spans="7:8" s="3" customFormat="1" x14ac:dyDescent="0.25">
      <c r="G133" s="11"/>
      <c r="H133" s="11"/>
    </row>
    <row r="134" spans="7:8" s="3" customFormat="1" x14ac:dyDescent="0.25">
      <c r="G134" s="11"/>
      <c r="H134" s="11"/>
    </row>
    <row r="135" spans="7:8" s="3" customFormat="1" x14ac:dyDescent="0.25">
      <c r="G135" s="11"/>
      <c r="H135" s="11"/>
    </row>
    <row r="136" spans="7:8" s="3" customFormat="1" x14ac:dyDescent="0.25">
      <c r="G136" s="11"/>
      <c r="H136" s="11"/>
    </row>
    <row r="137" spans="7:8" s="3" customFormat="1" x14ac:dyDescent="0.25">
      <c r="G137" s="11"/>
      <c r="H137" s="11"/>
    </row>
    <row r="138" spans="7:8" s="3" customFormat="1" x14ac:dyDescent="0.25">
      <c r="G138" s="11"/>
      <c r="H138" s="11"/>
    </row>
    <row r="139" spans="7:8" s="3" customFormat="1" x14ac:dyDescent="0.25">
      <c r="G139" s="11"/>
      <c r="H139" s="11"/>
    </row>
    <row r="140" spans="7:8" s="3" customFormat="1" x14ac:dyDescent="0.25">
      <c r="G140" s="11"/>
      <c r="H140" s="11"/>
    </row>
    <row r="141" spans="7:8" s="3" customFormat="1" x14ac:dyDescent="0.25">
      <c r="G141" s="11"/>
      <c r="H141" s="11"/>
    </row>
    <row r="142" spans="7:8" s="3" customFormat="1" x14ac:dyDescent="0.25">
      <c r="G142" s="11"/>
      <c r="H142" s="11"/>
    </row>
    <row r="143" spans="7:8" s="3" customFormat="1" x14ac:dyDescent="0.25">
      <c r="G143" s="11"/>
      <c r="H143" s="11"/>
    </row>
    <row r="144" spans="7:8" s="3" customFormat="1" x14ac:dyDescent="0.25">
      <c r="G144" s="11"/>
      <c r="H144" s="11"/>
    </row>
    <row r="145" spans="7:8" s="3" customFormat="1" x14ac:dyDescent="0.25">
      <c r="G145" s="11"/>
      <c r="H145" s="11"/>
    </row>
    <row r="146" spans="7:8" s="3" customFormat="1" x14ac:dyDescent="0.25">
      <c r="G146" s="11"/>
      <c r="H146" s="11"/>
    </row>
    <row r="147" spans="7:8" s="3" customFormat="1" x14ac:dyDescent="0.25">
      <c r="G147" s="11"/>
      <c r="H147" s="11"/>
    </row>
    <row r="148" spans="7:8" s="3" customFormat="1" x14ac:dyDescent="0.25">
      <c r="G148" s="11"/>
      <c r="H148" s="11"/>
    </row>
    <row r="149" spans="7:8" s="3" customFormat="1" x14ac:dyDescent="0.25">
      <c r="G149" s="11"/>
      <c r="H149" s="11"/>
    </row>
    <row r="150" spans="7:8" s="3" customFormat="1" x14ac:dyDescent="0.25">
      <c r="G150" s="11"/>
      <c r="H150" s="11"/>
    </row>
    <row r="151" spans="7:8" s="3" customFormat="1" x14ac:dyDescent="0.25">
      <c r="G151" s="11"/>
      <c r="H151" s="11"/>
    </row>
    <row r="152" spans="7:8" s="3" customFormat="1" x14ac:dyDescent="0.25">
      <c r="G152" s="11"/>
      <c r="H152" s="11"/>
    </row>
    <row r="153" spans="7:8" s="3" customFormat="1" x14ac:dyDescent="0.25">
      <c r="G153" s="11"/>
      <c r="H153" s="11"/>
    </row>
    <row r="154" spans="7:8" s="3" customFormat="1" x14ac:dyDescent="0.25">
      <c r="G154" s="11"/>
      <c r="H154" s="11"/>
    </row>
    <row r="155" spans="7:8" s="3" customFormat="1" x14ac:dyDescent="0.25">
      <c r="G155" s="11"/>
      <c r="H155" s="11"/>
    </row>
    <row r="156" spans="7:8" s="3" customFormat="1" x14ac:dyDescent="0.25">
      <c r="G156" s="11"/>
      <c r="H156" s="11"/>
    </row>
    <row r="157" spans="7:8" s="3" customFormat="1" x14ac:dyDescent="0.25">
      <c r="G157" s="11"/>
      <c r="H157" s="11"/>
    </row>
    <row r="158" spans="7:8" s="3" customFormat="1" x14ac:dyDescent="0.25">
      <c r="G158" s="11"/>
      <c r="H158" s="11"/>
    </row>
    <row r="159" spans="7:8" s="3" customFormat="1" x14ac:dyDescent="0.25">
      <c r="G159" s="11"/>
      <c r="H159" s="11"/>
    </row>
    <row r="160" spans="7:8" s="3" customFormat="1" x14ac:dyDescent="0.25">
      <c r="G160" s="11"/>
      <c r="H160" s="11"/>
    </row>
    <row r="161" spans="7:8" s="3" customFormat="1" x14ac:dyDescent="0.25">
      <c r="G161" s="11"/>
      <c r="H161" s="11"/>
    </row>
    <row r="162" spans="7:8" s="3" customFormat="1" x14ac:dyDescent="0.25">
      <c r="G162" s="11"/>
      <c r="H162" s="11"/>
    </row>
    <row r="163" spans="7:8" s="3" customFormat="1" x14ac:dyDescent="0.25">
      <c r="G163" s="11"/>
      <c r="H163" s="11"/>
    </row>
    <row r="164" spans="7:8" s="3" customFormat="1" x14ac:dyDescent="0.25">
      <c r="G164" s="11"/>
      <c r="H164" s="11"/>
    </row>
    <row r="165" spans="7:8" s="3" customFormat="1" x14ac:dyDescent="0.25">
      <c r="G165" s="11"/>
      <c r="H165" s="11"/>
    </row>
    <row r="166" spans="7:8" s="3" customFormat="1" x14ac:dyDescent="0.25">
      <c r="G166" s="11"/>
      <c r="H166" s="11"/>
    </row>
    <row r="167" spans="7:8" s="3" customFormat="1" x14ac:dyDescent="0.25">
      <c r="G167" s="11"/>
      <c r="H167" s="11"/>
    </row>
    <row r="168" spans="7:8" s="3" customFormat="1" x14ac:dyDescent="0.25">
      <c r="G168" s="11"/>
      <c r="H168" s="11"/>
    </row>
    <row r="169" spans="7:8" s="3" customFormat="1" x14ac:dyDescent="0.25">
      <c r="G169" s="11"/>
      <c r="H169" s="11"/>
    </row>
    <row r="170" spans="7:8" s="3" customFormat="1" x14ac:dyDescent="0.25">
      <c r="G170" s="11"/>
      <c r="H170" s="11"/>
    </row>
    <row r="171" spans="7:8" s="3" customFormat="1" x14ac:dyDescent="0.25">
      <c r="G171" s="11"/>
      <c r="H171" s="11"/>
    </row>
    <row r="172" spans="7:8" s="3" customFormat="1" x14ac:dyDescent="0.25">
      <c r="G172" s="11"/>
      <c r="H172" s="11"/>
    </row>
    <row r="173" spans="7:8" s="3" customFormat="1" x14ac:dyDescent="0.25">
      <c r="G173" s="11"/>
      <c r="H173" s="11"/>
    </row>
    <row r="174" spans="7:8" s="3" customFormat="1" x14ac:dyDescent="0.25">
      <c r="G174" s="11"/>
      <c r="H174" s="11"/>
    </row>
    <row r="175" spans="7:8" s="3" customFormat="1" x14ac:dyDescent="0.25">
      <c r="G175" s="11"/>
      <c r="H175" s="11"/>
    </row>
    <row r="176" spans="7:8" s="3" customFormat="1" x14ac:dyDescent="0.25">
      <c r="G176" s="11"/>
      <c r="H176" s="11"/>
    </row>
    <row r="177" spans="7:8" s="3" customFormat="1" x14ac:dyDescent="0.25">
      <c r="G177" s="11"/>
      <c r="H177" s="11"/>
    </row>
    <row r="178" spans="7:8" s="3" customFormat="1" x14ac:dyDescent="0.25">
      <c r="G178" s="11"/>
      <c r="H178" s="11"/>
    </row>
    <row r="179" spans="7:8" s="3" customFormat="1" x14ac:dyDescent="0.25">
      <c r="G179" s="11"/>
      <c r="H179" s="11"/>
    </row>
    <row r="180" spans="7:8" s="3" customFormat="1" x14ac:dyDescent="0.25">
      <c r="G180" s="11"/>
      <c r="H180" s="11"/>
    </row>
    <row r="181" spans="7:8" s="3" customFormat="1" x14ac:dyDescent="0.25">
      <c r="G181" s="11"/>
      <c r="H181" s="11"/>
    </row>
    <row r="182" spans="7:8" s="3" customFormat="1" x14ac:dyDescent="0.25">
      <c r="G182" s="11"/>
      <c r="H182" s="11"/>
    </row>
    <row r="183" spans="7:8" s="3" customFormat="1" x14ac:dyDescent="0.25">
      <c r="G183" s="11"/>
      <c r="H183" s="11"/>
    </row>
    <row r="184" spans="7:8" s="3" customFormat="1" x14ac:dyDescent="0.25">
      <c r="G184" s="11"/>
      <c r="H184" s="11"/>
    </row>
    <row r="185" spans="7:8" s="3" customFormat="1" x14ac:dyDescent="0.25">
      <c r="G185" s="11"/>
      <c r="H185" s="11"/>
    </row>
    <row r="186" spans="7:8" s="3" customFormat="1" x14ac:dyDescent="0.25">
      <c r="G186" s="11"/>
      <c r="H186" s="11"/>
    </row>
    <row r="187" spans="7:8" s="3" customFormat="1" x14ac:dyDescent="0.25">
      <c r="G187" s="11"/>
      <c r="H187" s="11"/>
    </row>
    <row r="188" spans="7:8" s="3" customFormat="1" x14ac:dyDescent="0.25">
      <c r="G188" s="11"/>
      <c r="H188" s="11"/>
    </row>
    <row r="189" spans="7:8" s="3" customFormat="1" x14ac:dyDescent="0.25">
      <c r="G189" s="11"/>
      <c r="H189" s="11"/>
    </row>
    <row r="190" spans="7:8" s="3" customFormat="1" x14ac:dyDescent="0.25">
      <c r="G190" s="11"/>
      <c r="H190" s="11"/>
    </row>
    <row r="191" spans="7:8" s="3" customFormat="1" x14ac:dyDescent="0.25">
      <c r="G191" s="11"/>
      <c r="H191" s="11"/>
    </row>
    <row r="192" spans="7:8" s="3" customFormat="1" x14ac:dyDescent="0.25">
      <c r="G192" s="11"/>
      <c r="H192" s="11"/>
    </row>
    <row r="193" spans="7:8" s="3" customFormat="1" x14ac:dyDescent="0.25">
      <c r="G193" s="11"/>
      <c r="H193" s="11"/>
    </row>
    <row r="194" spans="7:8" s="3" customFormat="1" x14ac:dyDescent="0.25">
      <c r="G194" s="11"/>
      <c r="H194" s="11"/>
    </row>
    <row r="195" spans="7:8" s="3" customFormat="1" x14ac:dyDescent="0.25">
      <c r="G195" s="11"/>
      <c r="H195" s="11"/>
    </row>
    <row r="196" spans="7:8" s="3" customFormat="1" x14ac:dyDescent="0.25">
      <c r="G196" s="11"/>
      <c r="H196" s="11"/>
    </row>
    <row r="197" spans="7:8" s="3" customFormat="1" x14ac:dyDescent="0.25">
      <c r="G197" s="11"/>
      <c r="H197" s="11"/>
    </row>
    <row r="198" spans="7:8" s="3" customFormat="1" x14ac:dyDescent="0.25">
      <c r="G198" s="11"/>
      <c r="H198" s="11"/>
    </row>
    <row r="199" spans="7:8" s="3" customFormat="1" x14ac:dyDescent="0.25">
      <c r="G199" s="11"/>
      <c r="H199" s="11"/>
    </row>
    <row r="200" spans="7:8" s="3" customFormat="1" x14ac:dyDescent="0.25">
      <c r="G200" s="11"/>
      <c r="H200" s="11"/>
    </row>
    <row r="201" spans="7:8" s="3" customFormat="1" x14ac:dyDescent="0.25">
      <c r="G201" s="11"/>
      <c r="H201" s="11"/>
    </row>
    <row r="202" spans="7:8" s="3" customFormat="1" x14ac:dyDescent="0.25">
      <c r="G202" s="11"/>
      <c r="H202" s="11"/>
    </row>
    <row r="203" spans="7:8" s="3" customFormat="1" x14ac:dyDescent="0.25">
      <c r="G203" s="11"/>
      <c r="H203" s="11"/>
    </row>
    <row r="204" spans="7:8" s="3" customFormat="1" x14ac:dyDescent="0.25">
      <c r="G204" s="11"/>
      <c r="H204" s="11"/>
    </row>
    <row r="205" spans="7:8" s="3" customFormat="1" x14ac:dyDescent="0.25">
      <c r="G205" s="11"/>
      <c r="H205" s="11"/>
    </row>
    <row r="206" spans="7:8" s="3" customFormat="1" x14ac:dyDescent="0.25">
      <c r="G206" s="11"/>
      <c r="H206" s="11"/>
    </row>
    <row r="207" spans="7:8" s="3" customFormat="1" x14ac:dyDescent="0.25">
      <c r="G207" s="11"/>
      <c r="H207" s="11"/>
    </row>
    <row r="208" spans="7:8" s="3" customFormat="1" x14ac:dyDescent="0.25">
      <c r="G208" s="11"/>
      <c r="H208" s="11"/>
    </row>
    <row r="209" spans="7:8" s="3" customFormat="1" x14ac:dyDescent="0.25">
      <c r="G209" s="11"/>
      <c r="H209" s="11"/>
    </row>
    <row r="210" spans="7:8" s="3" customFormat="1" x14ac:dyDescent="0.25">
      <c r="G210" s="11"/>
      <c r="H210" s="11"/>
    </row>
    <row r="211" spans="7:8" s="3" customFormat="1" x14ac:dyDescent="0.25">
      <c r="G211" s="11"/>
      <c r="H211" s="11"/>
    </row>
    <row r="212" spans="7:8" s="3" customFormat="1" x14ac:dyDescent="0.25">
      <c r="G212" s="11"/>
      <c r="H212" s="11"/>
    </row>
    <row r="213" spans="7:8" s="3" customFormat="1" x14ac:dyDescent="0.25">
      <c r="G213" s="11"/>
      <c r="H213" s="11"/>
    </row>
    <row r="214" spans="7:8" s="3" customFormat="1" x14ac:dyDescent="0.25">
      <c r="G214" s="11"/>
      <c r="H214" s="11"/>
    </row>
    <row r="215" spans="7:8" s="3" customFormat="1" x14ac:dyDescent="0.25">
      <c r="G215" s="11"/>
      <c r="H215" s="11"/>
    </row>
    <row r="216" spans="7:8" s="3" customFormat="1" x14ac:dyDescent="0.25">
      <c r="G216" s="11"/>
      <c r="H216" s="11"/>
    </row>
    <row r="217" spans="7:8" s="3" customFormat="1" x14ac:dyDescent="0.25">
      <c r="G217" s="11"/>
      <c r="H217" s="11"/>
    </row>
    <row r="218" spans="7:8" s="3" customFormat="1" x14ac:dyDescent="0.25">
      <c r="G218" s="11"/>
      <c r="H218" s="11"/>
    </row>
    <row r="219" spans="7:8" s="3" customFormat="1" x14ac:dyDescent="0.25">
      <c r="G219" s="11"/>
      <c r="H219" s="11"/>
    </row>
    <row r="220" spans="7:8" s="3" customFormat="1" x14ac:dyDescent="0.25">
      <c r="G220" s="11"/>
      <c r="H220" s="11"/>
    </row>
    <row r="221" spans="7:8" s="3" customFormat="1" x14ac:dyDescent="0.25">
      <c r="G221" s="11"/>
      <c r="H221" s="11"/>
    </row>
    <row r="222" spans="7:8" s="3" customFormat="1" x14ac:dyDescent="0.25">
      <c r="G222" s="11"/>
      <c r="H222" s="11"/>
    </row>
    <row r="223" spans="7:8" s="3" customFormat="1" x14ac:dyDescent="0.25">
      <c r="G223" s="11"/>
      <c r="H223" s="11"/>
    </row>
    <row r="224" spans="7:8" s="3" customFormat="1" x14ac:dyDescent="0.25">
      <c r="G224" s="11"/>
      <c r="H224" s="11"/>
    </row>
    <row r="225" spans="7:8" s="3" customFormat="1" x14ac:dyDescent="0.25">
      <c r="G225" s="11"/>
      <c r="H225" s="11"/>
    </row>
    <row r="226" spans="7:8" s="3" customFormat="1" x14ac:dyDescent="0.25">
      <c r="G226" s="11"/>
      <c r="H226" s="11"/>
    </row>
    <row r="227" spans="7:8" s="3" customFormat="1" x14ac:dyDescent="0.25">
      <c r="G227" s="11"/>
      <c r="H227" s="11"/>
    </row>
    <row r="228" spans="7:8" s="3" customFormat="1" x14ac:dyDescent="0.25">
      <c r="G228" s="11"/>
      <c r="H228" s="11"/>
    </row>
    <row r="229" spans="7:8" s="3" customFormat="1" x14ac:dyDescent="0.25">
      <c r="G229" s="11"/>
      <c r="H229" s="11"/>
    </row>
    <row r="230" spans="7:8" s="3" customFormat="1" x14ac:dyDescent="0.25">
      <c r="G230" s="11"/>
      <c r="H230" s="11"/>
    </row>
    <row r="231" spans="7:8" s="3" customFormat="1" x14ac:dyDescent="0.25">
      <c r="G231" s="11"/>
      <c r="H231" s="11"/>
    </row>
    <row r="232" spans="7:8" s="3" customFormat="1" x14ac:dyDescent="0.25">
      <c r="G232" s="11"/>
      <c r="H232" s="11"/>
    </row>
    <row r="233" spans="7:8" s="3" customFormat="1" x14ac:dyDescent="0.25">
      <c r="G233" s="11"/>
      <c r="H233" s="11"/>
    </row>
    <row r="234" spans="7:8" s="3" customFormat="1" x14ac:dyDescent="0.25">
      <c r="G234" s="11"/>
      <c r="H234" s="11"/>
    </row>
    <row r="235" spans="7:8" s="3" customFormat="1" x14ac:dyDescent="0.25">
      <c r="G235" s="11"/>
      <c r="H235" s="11"/>
    </row>
    <row r="236" spans="7:8" s="3" customFormat="1" x14ac:dyDescent="0.25">
      <c r="G236" s="11"/>
      <c r="H236" s="11"/>
    </row>
    <row r="237" spans="7:8" s="3" customFormat="1" x14ac:dyDescent="0.25">
      <c r="G237" s="11"/>
      <c r="H237" s="11"/>
    </row>
    <row r="238" spans="7:8" s="3" customFormat="1" x14ac:dyDescent="0.25">
      <c r="G238" s="11"/>
      <c r="H238" s="11"/>
    </row>
    <row r="239" spans="7:8" s="3" customFormat="1" x14ac:dyDescent="0.25">
      <c r="G239" s="11"/>
      <c r="H239" s="11"/>
    </row>
    <row r="240" spans="7:8" s="3" customFormat="1" x14ac:dyDescent="0.25">
      <c r="G240" s="11"/>
      <c r="H240" s="11"/>
    </row>
    <row r="241" spans="7:8" s="3" customFormat="1" x14ac:dyDescent="0.25">
      <c r="G241" s="11"/>
      <c r="H241" s="11"/>
    </row>
    <row r="242" spans="7:8" s="3" customFormat="1" x14ac:dyDescent="0.25">
      <c r="G242" s="11"/>
      <c r="H242" s="11"/>
    </row>
    <row r="243" spans="7:8" s="3" customFormat="1" x14ac:dyDescent="0.25">
      <c r="G243" s="11"/>
      <c r="H243" s="11"/>
    </row>
    <row r="244" spans="7:8" s="3" customFormat="1" x14ac:dyDescent="0.25">
      <c r="G244" s="11"/>
      <c r="H244" s="11"/>
    </row>
    <row r="245" spans="7:8" s="3" customFormat="1" x14ac:dyDescent="0.25">
      <c r="G245" s="11"/>
      <c r="H245" s="11"/>
    </row>
    <row r="246" spans="7:8" s="3" customFormat="1" x14ac:dyDescent="0.25">
      <c r="G246" s="11"/>
      <c r="H246" s="11"/>
    </row>
    <row r="247" spans="7:8" s="3" customFormat="1" x14ac:dyDescent="0.25">
      <c r="G247" s="11"/>
      <c r="H247" s="11"/>
    </row>
    <row r="248" spans="7:8" s="3" customFormat="1" x14ac:dyDescent="0.25">
      <c r="G248" s="11"/>
      <c r="H248" s="11"/>
    </row>
    <row r="249" spans="7:8" s="3" customFormat="1" x14ac:dyDescent="0.25">
      <c r="G249" s="11"/>
      <c r="H249" s="11"/>
    </row>
    <row r="250" spans="7:8" s="3" customFormat="1" x14ac:dyDescent="0.25">
      <c r="G250" s="11"/>
      <c r="H250" s="11"/>
    </row>
    <row r="251" spans="7:8" s="3" customFormat="1" x14ac:dyDescent="0.25">
      <c r="G251" s="11"/>
      <c r="H251" s="11"/>
    </row>
    <row r="252" spans="7:8" s="3" customFormat="1" x14ac:dyDescent="0.25">
      <c r="G252" s="11"/>
      <c r="H252" s="11"/>
    </row>
    <row r="253" spans="7:8" s="3" customFormat="1" x14ac:dyDescent="0.25">
      <c r="G253" s="11"/>
      <c r="H253" s="11"/>
    </row>
    <row r="254" spans="7:8" s="3" customFormat="1" x14ac:dyDescent="0.25">
      <c r="G254" s="11"/>
      <c r="H254" s="11"/>
    </row>
    <row r="255" spans="7:8" s="3" customFormat="1" x14ac:dyDescent="0.25">
      <c r="G255" s="11"/>
      <c r="H255" s="11"/>
    </row>
    <row r="256" spans="7:8" s="3" customFormat="1" x14ac:dyDescent="0.25">
      <c r="G256" s="11"/>
      <c r="H256" s="11"/>
    </row>
    <row r="257" spans="7:8" s="3" customFormat="1" x14ac:dyDescent="0.25">
      <c r="G257" s="11"/>
      <c r="H257" s="11"/>
    </row>
    <row r="258" spans="7:8" s="3" customFormat="1" x14ac:dyDescent="0.25">
      <c r="G258" s="11"/>
      <c r="H258" s="11"/>
    </row>
    <row r="259" spans="7:8" s="3" customFormat="1" x14ac:dyDescent="0.25">
      <c r="G259" s="11"/>
      <c r="H259" s="11"/>
    </row>
    <row r="260" spans="7:8" s="3" customFormat="1" x14ac:dyDescent="0.25">
      <c r="G260" s="11"/>
      <c r="H260" s="11"/>
    </row>
    <row r="261" spans="7:8" s="3" customFormat="1" x14ac:dyDescent="0.25">
      <c r="G261" s="11"/>
      <c r="H261" s="11"/>
    </row>
    <row r="262" spans="7:8" s="3" customFormat="1" x14ac:dyDescent="0.25">
      <c r="G262" s="11"/>
      <c r="H262" s="11"/>
    </row>
    <row r="263" spans="7:8" s="3" customFormat="1" x14ac:dyDescent="0.25">
      <c r="G263" s="11"/>
      <c r="H263" s="11"/>
    </row>
    <row r="264" spans="7:8" s="3" customFormat="1" x14ac:dyDescent="0.25">
      <c r="G264" s="11"/>
      <c r="H264" s="11"/>
    </row>
    <row r="265" spans="7:8" s="3" customFormat="1" x14ac:dyDescent="0.25">
      <c r="G265" s="11"/>
      <c r="H265" s="11"/>
    </row>
    <row r="266" spans="7:8" s="3" customFormat="1" x14ac:dyDescent="0.25">
      <c r="G266" s="11"/>
      <c r="H266" s="11"/>
    </row>
    <row r="267" spans="7:8" s="3" customFormat="1" x14ac:dyDescent="0.25">
      <c r="G267" s="11"/>
      <c r="H267" s="11"/>
    </row>
    <row r="268" spans="7:8" s="3" customFormat="1" x14ac:dyDescent="0.25">
      <c r="G268" s="11"/>
      <c r="H268" s="11"/>
    </row>
    <row r="269" spans="7:8" s="3" customFormat="1" x14ac:dyDescent="0.25">
      <c r="G269" s="11"/>
      <c r="H269" s="11"/>
    </row>
    <row r="270" spans="7:8" s="3" customFormat="1" x14ac:dyDescent="0.25">
      <c r="G270" s="11"/>
      <c r="H270" s="11"/>
    </row>
    <row r="271" spans="7:8" s="3" customFormat="1" x14ac:dyDescent="0.25">
      <c r="G271" s="11"/>
      <c r="H271" s="11"/>
    </row>
    <row r="272" spans="7:8" s="3" customFormat="1" x14ac:dyDescent="0.25">
      <c r="G272" s="11"/>
      <c r="H272" s="11"/>
    </row>
    <row r="273" spans="1:13" s="3" customFormat="1" x14ac:dyDescent="0.25">
      <c r="G273" s="11"/>
      <c r="H273" s="11"/>
    </row>
    <row r="274" spans="1:13" s="3" customFormat="1" x14ac:dyDescent="0.25">
      <c r="G274" s="11"/>
      <c r="H274" s="11"/>
    </row>
    <row r="275" spans="1:13" s="3" customFormat="1" x14ac:dyDescent="0.25">
      <c r="G275" s="11"/>
      <c r="H275" s="11"/>
    </row>
    <row r="276" spans="1:13" s="3" customFormat="1" x14ac:dyDescent="0.25">
      <c r="G276" s="11"/>
      <c r="H276" s="11"/>
    </row>
    <row r="277" spans="1:13" s="3" customFormat="1" x14ac:dyDescent="0.25">
      <c r="G277" s="11"/>
      <c r="H277" s="11"/>
    </row>
    <row r="278" spans="1:13" s="3" customFormat="1" x14ac:dyDescent="0.25">
      <c r="A278" s="2"/>
      <c r="B278" s="2"/>
      <c r="C278" s="2"/>
      <c r="D278" s="2"/>
      <c r="E278" s="2"/>
      <c r="F278" s="2"/>
      <c r="G278" s="12"/>
      <c r="H278" s="12"/>
      <c r="I278" s="2"/>
      <c r="J278" s="2"/>
      <c r="K278" s="2"/>
      <c r="L278" s="2"/>
      <c r="M278" s="2"/>
    </row>
    <row r="279" spans="1:13" s="3" customFormat="1" x14ac:dyDescent="0.25">
      <c r="A279" s="2"/>
      <c r="B279" s="2"/>
      <c r="C279" s="2"/>
      <c r="D279" s="2"/>
      <c r="E279" s="2"/>
      <c r="F279" s="2"/>
      <c r="G279" s="12"/>
      <c r="H279" s="12"/>
      <c r="I279" s="2"/>
      <c r="J279" s="2"/>
      <c r="K279" s="2"/>
      <c r="L279" s="2"/>
      <c r="M279" s="2"/>
    </row>
    <row r="280" spans="1:13" s="3" customFormat="1" x14ac:dyDescent="0.25">
      <c r="A280" s="2"/>
      <c r="B280" s="2"/>
      <c r="C280" s="2"/>
      <c r="D280" s="2"/>
      <c r="E280" s="2"/>
      <c r="F280" s="2"/>
      <c r="G280" s="12"/>
      <c r="H280" s="12"/>
      <c r="I280" s="2"/>
      <c r="J280" s="2"/>
      <c r="K280" s="2"/>
      <c r="L280" s="2"/>
      <c r="M280" s="2"/>
    </row>
    <row r="281" spans="1:13" s="3" customFormat="1" x14ac:dyDescent="0.25">
      <c r="A281" s="2"/>
      <c r="B281" s="2"/>
      <c r="C281" s="2"/>
      <c r="D281" s="2"/>
      <c r="E281" s="2"/>
      <c r="F281" s="2"/>
      <c r="G281" s="12"/>
      <c r="H281" s="12"/>
      <c r="I281" s="2"/>
      <c r="J281" s="2"/>
      <c r="K281" s="2"/>
      <c r="L281" s="2"/>
      <c r="M281" s="2"/>
    </row>
    <row r="282" spans="1:13" s="3" customFormat="1" x14ac:dyDescent="0.25">
      <c r="A282" s="2"/>
      <c r="B282" s="2"/>
      <c r="C282" s="2"/>
      <c r="D282" s="2"/>
      <c r="E282" s="2"/>
      <c r="F282" s="2"/>
      <c r="G282" s="12"/>
      <c r="H282" s="12"/>
      <c r="I282" s="2"/>
      <c r="J282" s="2"/>
      <c r="K282" s="2"/>
      <c r="L282" s="2"/>
      <c r="M282" s="2"/>
    </row>
    <row r="283" spans="1:13" s="3" customFormat="1" x14ac:dyDescent="0.25">
      <c r="A283" s="2"/>
      <c r="B283" s="2"/>
      <c r="C283" s="2"/>
      <c r="D283" s="2"/>
      <c r="E283" s="2"/>
      <c r="F283" s="2"/>
      <c r="G283" s="12"/>
      <c r="H283" s="12"/>
      <c r="I283" s="2"/>
      <c r="J283" s="2"/>
      <c r="K283" s="2"/>
      <c r="L283" s="2"/>
      <c r="M283" s="2"/>
    </row>
    <row r="284" spans="1:13" s="3" customFormat="1" x14ac:dyDescent="0.25">
      <c r="A284" s="2"/>
      <c r="B284" s="2"/>
      <c r="C284" s="2"/>
      <c r="D284" s="2"/>
      <c r="E284" s="2"/>
      <c r="F284" s="2"/>
      <c r="G284" s="12"/>
      <c r="H284" s="12"/>
      <c r="I284" s="2"/>
      <c r="J284" s="2"/>
      <c r="K284" s="2"/>
      <c r="L284" s="2"/>
      <c r="M284" s="2"/>
    </row>
    <row r="285" spans="1:13" s="3" customFormat="1" x14ac:dyDescent="0.25">
      <c r="A285" s="2"/>
      <c r="B285" s="2"/>
      <c r="C285" s="2"/>
      <c r="D285" s="2"/>
      <c r="E285" s="2"/>
      <c r="F285" s="2"/>
      <c r="G285" s="12"/>
      <c r="H285" s="12"/>
      <c r="I285" s="2"/>
      <c r="J285" s="2"/>
      <c r="K285" s="2"/>
      <c r="L285" s="2"/>
      <c r="M285" s="2"/>
    </row>
    <row r="286" spans="1:13" s="3" customFormat="1" x14ac:dyDescent="0.25">
      <c r="A286" s="2"/>
      <c r="B286" s="2"/>
      <c r="C286" s="2"/>
      <c r="D286" s="2"/>
      <c r="E286" s="2"/>
      <c r="F286" s="2"/>
      <c r="G286" s="12"/>
      <c r="H286" s="12"/>
      <c r="I286" s="2"/>
      <c r="J286" s="2"/>
      <c r="K286" s="2"/>
      <c r="L286" s="2"/>
      <c r="M286" s="2"/>
    </row>
    <row r="287" spans="1:13" s="3" customFormat="1" x14ac:dyDescent="0.25">
      <c r="A287" s="2"/>
      <c r="B287" s="2"/>
      <c r="C287" s="2"/>
      <c r="D287" s="2"/>
      <c r="E287" s="2"/>
      <c r="F287" s="2"/>
      <c r="G287" s="12"/>
      <c r="H287" s="12"/>
      <c r="I287" s="2"/>
      <c r="J287" s="2"/>
      <c r="K287" s="2"/>
      <c r="L287" s="2"/>
      <c r="M287" s="2"/>
    </row>
    <row r="288" spans="1:13" s="3" customFormat="1" x14ac:dyDescent="0.25">
      <c r="A288" s="2"/>
      <c r="B288" s="2"/>
      <c r="C288" s="2"/>
      <c r="D288" s="2"/>
      <c r="E288" s="2"/>
      <c r="F288" s="2"/>
      <c r="G288" s="12"/>
      <c r="H288" s="12"/>
      <c r="I288" s="2"/>
      <c r="J288" s="2"/>
      <c r="K288" s="2"/>
      <c r="L288" s="2"/>
      <c r="M288" s="2"/>
    </row>
    <row r="289" spans="1:13" s="3" customFormat="1" x14ac:dyDescent="0.25">
      <c r="A289" s="2"/>
      <c r="B289" s="2"/>
      <c r="C289" s="2"/>
      <c r="D289" s="2"/>
      <c r="E289" s="2"/>
      <c r="F289" s="2"/>
      <c r="G289" s="12"/>
      <c r="H289" s="12"/>
      <c r="I289" s="2"/>
      <c r="J289" s="2"/>
      <c r="K289" s="2"/>
      <c r="L289" s="2"/>
      <c r="M289" s="2"/>
    </row>
    <row r="290" spans="1:13" s="3" customFormat="1" x14ac:dyDescent="0.25">
      <c r="A290" s="2"/>
      <c r="B290" s="2"/>
      <c r="C290" s="2"/>
      <c r="D290" s="2"/>
      <c r="E290" s="2"/>
      <c r="F290" s="2"/>
      <c r="G290" s="12"/>
      <c r="H290" s="12"/>
      <c r="I290" s="2"/>
      <c r="J290" s="2"/>
      <c r="K290" s="2"/>
      <c r="L290" s="2"/>
      <c r="M290" s="2"/>
    </row>
    <row r="291" spans="1:13" s="3" customFormat="1" x14ac:dyDescent="0.25">
      <c r="A291" s="2"/>
      <c r="B291" s="2"/>
      <c r="C291" s="2"/>
      <c r="D291" s="2"/>
      <c r="E291" s="2"/>
      <c r="F291" s="2"/>
      <c r="G291" s="12"/>
      <c r="H291" s="12"/>
      <c r="I291" s="2"/>
      <c r="J291" s="2"/>
      <c r="K291" s="2"/>
      <c r="L291" s="2"/>
      <c r="M291" s="2"/>
    </row>
    <row r="292" spans="1:13" s="3" customFormat="1" x14ac:dyDescent="0.25">
      <c r="A292" s="2"/>
      <c r="B292" s="2"/>
      <c r="C292" s="2"/>
      <c r="D292" s="2"/>
      <c r="E292" s="2"/>
      <c r="F292" s="2"/>
      <c r="G292" s="12"/>
      <c r="H292" s="12"/>
      <c r="I292" s="2"/>
      <c r="J292" s="2"/>
      <c r="K292" s="2"/>
      <c r="L292" s="2"/>
      <c r="M292" s="2"/>
    </row>
    <row r="293" spans="1:13" s="3" customFormat="1" x14ac:dyDescent="0.25">
      <c r="A293" s="2"/>
      <c r="B293" s="2"/>
      <c r="C293" s="2"/>
      <c r="D293" s="2"/>
      <c r="E293" s="2"/>
      <c r="F293" s="2"/>
      <c r="G293" s="12"/>
      <c r="H293" s="12"/>
      <c r="I293" s="2"/>
      <c r="J293" s="2"/>
      <c r="K293" s="2"/>
      <c r="L293" s="2"/>
      <c r="M293" s="2"/>
    </row>
    <row r="294" spans="1:13" s="3" customFormat="1" x14ac:dyDescent="0.25">
      <c r="A294" s="2"/>
      <c r="B294" s="2"/>
      <c r="C294" s="2"/>
      <c r="D294" s="2"/>
      <c r="E294" s="2"/>
      <c r="F294" s="2"/>
      <c r="G294" s="12"/>
      <c r="H294" s="12"/>
      <c r="I294" s="2"/>
      <c r="J294" s="2"/>
      <c r="K294" s="2"/>
      <c r="L294" s="2"/>
      <c r="M294" s="2"/>
    </row>
    <row r="295" spans="1:13" s="3" customFormat="1" x14ac:dyDescent="0.25">
      <c r="A295" s="2"/>
      <c r="B295" s="2"/>
      <c r="C295" s="2"/>
      <c r="D295" s="2"/>
      <c r="E295" s="2"/>
      <c r="F295" s="2"/>
      <c r="G295" s="12"/>
      <c r="H295" s="1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2"/>
      <c r="G296" s="12"/>
      <c r="H296" s="1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2"/>
      <c r="H297" s="1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2"/>
      <c r="H298" s="1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2"/>
      <c r="H299" s="1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2"/>
      <c r="H300" s="1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2"/>
      <c r="H301" s="1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2"/>
      <c r="H302" s="1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2"/>
      <c r="H303" s="1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2"/>
      <c r="H304" s="1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2"/>
      <c r="H305" s="1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2"/>
      <c r="H306" s="1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2"/>
      <c r="H307" s="1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2"/>
      <c r="H308" s="1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2"/>
      <c r="H309" s="1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2"/>
      <c r="H310" s="1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2"/>
      <c r="H311" s="1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2"/>
      <c r="H312" s="1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2"/>
      <c r="H313" s="1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2"/>
      <c r="H314" s="1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2"/>
      <c r="H315" s="1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2"/>
      <c r="H316" s="1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2"/>
      <c r="H317" s="1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2"/>
      <c r="H318" s="1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2"/>
      <c r="H319" s="1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2"/>
      <c r="H320" s="1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2"/>
      <c r="H321" s="1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2"/>
      <c r="H322" s="1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2"/>
      <c r="H323" s="1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2"/>
      <c r="H324" s="1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2"/>
      <c r="H325" s="1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2"/>
      <c r="H326" s="1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2"/>
      <c r="H327" s="1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2"/>
      <c r="H328" s="1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2"/>
      <c r="H329" s="1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2"/>
      <c r="H330" s="1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2"/>
      <c r="H331" s="1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2"/>
      <c r="H332" s="1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2"/>
      <c r="H333" s="1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2"/>
      <c r="H334" s="1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2"/>
      <c r="H335" s="1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2"/>
      <c r="H336" s="1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2"/>
      <c r="H337" s="1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2"/>
      <c r="H338" s="1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2"/>
      <c r="H339" s="1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2"/>
      <c r="H340" s="1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2"/>
      <c r="H341" s="1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2"/>
      <c r="H342" s="1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2"/>
      <c r="H343" s="1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2"/>
      <c r="H344" s="1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2"/>
      <c r="H345" s="1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2"/>
      <c r="H346" s="1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2"/>
      <c r="H347" s="1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2"/>
      <c r="H348" s="1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2"/>
      <c r="H349" s="1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2"/>
      <c r="H350" s="1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2"/>
      <c r="H351" s="1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2"/>
      <c r="H352" s="1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2"/>
      <c r="H353" s="1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2"/>
      <c r="H354" s="1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2"/>
      <c r="H355" s="1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2"/>
      <c r="H356" s="1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2"/>
      <c r="H357" s="1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2"/>
      <c r="H358" s="1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2"/>
      <c r="H359" s="1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2"/>
      <c r="H360" s="1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2"/>
      <c r="H361" s="1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2"/>
      <c r="H362" s="1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2"/>
      <c r="H363" s="1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2"/>
      <c r="H364" s="1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2"/>
      <c r="H365" s="1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2"/>
      <c r="H366" s="1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2"/>
      <c r="H367" s="1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2"/>
      <c r="H368" s="1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2"/>
      <c r="H369" s="1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2"/>
      <c r="H370" s="1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2"/>
      <c r="H371" s="1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2"/>
      <c r="H372" s="1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2"/>
      <c r="H373" s="1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2"/>
      <c r="H374" s="1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2"/>
      <c r="H375" s="1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2"/>
      <c r="H376" s="1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2"/>
      <c r="H377" s="1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2"/>
      <c r="H378" s="1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2"/>
      <c r="H379" s="1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2"/>
      <c r="H380" s="1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2"/>
      <c r="H381" s="1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2"/>
      <c r="H382" s="1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2"/>
      <c r="H383" s="1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2"/>
      <c r="H384" s="1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2"/>
      <c r="H385" s="1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2"/>
      <c r="H386" s="1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2"/>
      <c r="H387" s="1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2"/>
      <c r="H388" s="1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2"/>
      <c r="H389" s="1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2"/>
      <c r="H390" s="1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2"/>
      <c r="H391" s="1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2"/>
      <c r="H392" s="1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2"/>
      <c r="H393" s="1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2"/>
      <c r="H394" s="1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2"/>
      <c r="H395" s="1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2"/>
      <c r="H396" s="1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2"/>
      <c r="H397" s="1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2"/>
      <c r="H398" s="1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2"/>
      <c r="H399" s="1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2"/>
      <c r="H400" s="1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2"/>
      <c r="H401" s="1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2"/>
      <c r="H402" s="1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2"/>
      <c r="H403" s="1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2"/>
      <c r="H404" s="1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2"/>
      <c r="H405" s="1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2"/>
      <c r="H406" s="1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2"/>
      <c r="H407" s="1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2"/>
      <c r="H408" s="1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2"/>
      <c r="H409" s="1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2"/>
      <c r="H410" s="1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2"/>
      <c r="H411" s="1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2"/>
      <c r="H412" s="1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2"/>
      <c r="H413" s="1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2"/>
      <c r="H414" s="1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2"/>
      <c r="H415" s="1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2"/>
      <c r="H416" s="1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2"/>
      <c r="H417" s="1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2"/>
      <c r="H418" s="1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2"/>
      <c r="H419" s="1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2"/>
      <c r="H420" s="1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2"/>
      <c r="H421" s="1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2"/>
      <c r="H422" s="1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2"/>
      <c r="H423" s="1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2"/>
      <c r="H424" s="1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2"/>
      <c r="H425" s="1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2"/>
      <c r="H426" s="1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2"/>
      <c r="H427" s="1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2"/>
      <c r="H428" s="1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2"/>
      <c r="H429" s="1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2"/>
      <c r="H430" s="1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2"/>
      <c r="H431" s="1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2"/>
      <c r="H432" s="1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2"/>
      <c r="H433" s="1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2"/>
      <c r="H434" s="1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2"/>
      <c r="H435" s="1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2"/>
      <c r="H436" s="1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2"/>
      <c r="H437" s="1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2"/>
      <c r="H438" s="1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2"/>
      <c r="H439" s="1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2"/>
      <c r="H440" s="1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2"/>
      <c r="H441" s="1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2"/>
      <c r="H442" s="1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2"/>
      <c r="H443" s="1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2"/>
      <c r="H444" s="1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2"/>
      <c r="H445" s="1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2"/>
      <c r="H446" s="1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2"/>
      <c r="H447" s="1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2"/>
      <c r="H448" s="1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2"/>
      <c r="H449" s="1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2"/>
      <c r="H450" s="1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2"/>
      <c r="H451" s="1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2"/>
      <c r="H452" s="1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2"/>
      <c r="H453" s="1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2"/>
      <c r="H454" s="12"/>
      <c r="I454" s="2"/>
      <c r="J454" s="2"/>
      <c r="K454" s="2"/>
      <c r="L454" s="2"/>
      <c r="M454" s="2"/>
    </row>
  </sheetData>
  <autoFilter ref="A3:M5" xr:uid="{22145E5D-FABA-4511-9DAE-158B2CC66A19}">
    <sortState xmlns:xlrd2="http://schemas.microsoft.com/office/spreadsheetml/2017/richdata2" ref="A8:M24">
      <sortCondition descending="1" ref="L3:L5"/>
    </sortState>
  </autoFilter>
  <mergeCells count="16">
    <mergeCell ref="L3:L5"/>
    <mergeCell ref="M3:M5"/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</mergeCells>
  <hyperlinks>
    <hyperlink ref="L1:M1" location="'Table of Contents'!A1" display="Click Here to Return to Table of Contents" xr:uid="{D4D3EED4-CC36-4685-884C-203D4171A4B7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1746-2692-4700-95ED-DE059A18E3E0}">
  <sheetPr>
    <tabColor rgb="FF00B050"/>
  </sheetPr>
  <dimension ref="A1:V456"/>
  <sheetViews>
    <sheetView zoomScale="50" zoomScaleNormal="50" zoomScaleSheetLayoutView="50" workbookViewId="0">
      <pane ySplit="1" topLeftCell="A2" activePane="bottomLeft" state="frozen"/>
      <selection activeCell="AP3" sqref="AP3"/>
      <selection pane="bottomLeft" activeCell="O9" sqref="O9"/>
    </sheetView>
  </sheetViews>
  <sheetFormatPr defaultColWidth="9.109375" defaultRowHeight="17.399999999999999" x14ac:dyDescent="0.25"/>
  <cols>
    <col min="1" max="1" width="18.21875" style="2" bestFit="1" customWidth="1"/>
    <col min="2" max="2" width="18.44140625" style="2" bestFit="1" customWidth="1"/>
    <col min="3" max="3" width="30.21875" style="2" customWidth="1"/>
    <col min="4" max="4" width="24.33203125" style="2" bestFit="1" customWidth="1"/>
    <col min="5" max="5" width="13.21875" style="2" bestFit="1" customWidth="1"/>
    <col min="6" max="6" width="12.33203125" style="2" customWidth="1"/>
    <col min="7" max="7" width="12.33203125" style="12" bestFit="1" customWidth="1"/>
    <col min="8" max="8" width="13.6640625" style="12" bestFit="1" customWidth="1"/>
    <col min="9" max="9" width="12.33203125" style="2" bestFit="1" customWidth="1"/>
    <col min="10" max="10" width="13.21875" style="2" bestFit="1" customWidth="1"/>
    <col min="11" max="11" width="14.5546875" style="2" customWidth="1"/>
    <col min="12" max="12" width="14.21875" style="2" bestFit="1" customWidth="1"/>
    <col min="13" max="13" width="22.6640625" style="2" customWidth="1"/>
    <col min="14" max="21" width="8.6640625" style="1" customWidth="1"/>
    <col min="22" max="22" width="8.6640625" style="10" customWidth="1"/>
    <col min="23" max="33" width="8.6640625" style="1" customWidth="1"/>
    <col min="34" max="16384" width="9.109375" style="1"/>
  </cols>
  <sheetData>
    <row r="1" spans="1:13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</row>
    <row r="2" spans="1:13" s="4" customFormat="1" ht="48" customHeight="1" x14ac:dyDescent="0.25">
      <c r="A2" s="84" t="s">
        <v>67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</row>
    <row r="3" spans="1:13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</row>
    <row r="4" spans="1:13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</row>
    <row r="5" spans="1:13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</row>
    <row r="6" spans="1:13" s="8" customFormat="1" ht="20.100000000000001" customHeight="1" x14ac:dyDescent="0.25">
      <c r="A6" s="40"/>
      <c r="B6" s="20" t="s">
        <v>97</v>
      </c>
      <c r="C6" s="20" t="s">
        <v>97</v>
      </c>
      <c r="D6" s="20" t="s">
        <v>83</v>
      </c>
      <c r="E6" s="7">
        <v>24</v>
      </c>
      <c r="F6" s="44"/>
      <c r="G6" s="7">
        <v>22</v>
      </c>
      <c r="H6" s="7">
        <f>2*28</f>
        <v>56</v>
      </c>
      <c r="I6" s="7">
        <v>28</v>
      </c>
      <c r="J6" s="44"/>
      <c r="K6" s="44"/>
      <c r="L6" s="27">
        <f>SUM(E6:K6)</f>
        <v>130</v>
      </c>
      <c r="M6" s="40">
        <v>1</v>
      </c>
    </row>
    <row r="7" spans="1:13" s="8" customFormat="1" ht="20.100000000000001" customHeight="1" x14ac:dyDescent="0.25">
      <c r="A7" s="41"/>
      <c r="B7" s="14" t="s">
        <v>209</v>
      </c>
      <c r="C7" s="14" t="s">
        <v>209</v>
      </c>
      <c r="D7" s="15" t="s">
        <v>208</v>
      </c>
      <c r="E7" s="44"/>
      <c r="F7" s="44"/>
      <c r="G7" s="7">
        <v>20</v>
      </c>
      <c r="H7" s="32">
        <f>2*20</f>
        <v>40</v>
      </c>
      <c r="I7" s="32">
        <v>5</v>
      </c>
      <c r="J7" s="7">
        <v>28</v>
      </c>
      <c r="K7" s="44"/>
      <c r="L7" s="7">
        <f>SUM(E7:K7)</f>
        <v>93</v>
      </c>
      <c r="M7" s="41">
        <v>2</v>
      </c>
    </row>
    <row r="8" spans="1:13" s="8" customFormat="1" ht="20.100000000000001" customHeight="1" x14ac:dyDescent="0.25">
      <c r="A8" s="40"/>
      <c r="B8" s="16" t="s">
        <v>45</v>
      </c>
      <c r="C8" s="16" t="s">
        <v>45</v>
      </c>
      <c r="D8" s="16" t="s">
        <v>46</v>
      </c>
      <c r="E8" s="7">
        <v>24</v>
      </c>
      <c r="F8" s="7">
        <v>26</v>
      </c>
      <c r="G8" s="32">
        <v>21</v>
      </c>
      <c r="H8" s="44"/>
      <c r="I8" s="44"/>
      <c r="J8" s="44"/>
      <c r="K8" s="44"/>
      <c r="L8" s="7">
        <f>SUM(E8:K8)</f>
        <v>71</v>
      </c>
      <c r="M8" s="41">
        <v>3</v>
      </c>
    </row>
    <row r="9" spans="1:13" s="9" customFormat="1" ht="20.100000000000001" customHeight="1" x14ac:dyDescent="0.25">
      <c r="A9" s="41"/>
      <c r="B9" s="15" t="s">
        <v>37</v>
      </c>
      <c r="C9" s="15" t="s">
        <v>207</v>
      </c>
      <c r="D9" s="15" t="s">
        <v>40</v>
      </c>
      <c r="E9" s="44"/>
      <c r="F9" s="7">
        <v>22</v>
      </c>
      <c r="G9" s="32">
        <v>13</v>
      </c>
      <c r="H9" s="45"/>
      <c r="I9" s="44"/>
      <c r="J9" s="44"/>
      <c r="K9" s="44"/>
      <c r="L9" s="7">
        <f>SUM(E9:K9)</f>
        <v>35</v>
      </c>
      <c r="M9" s="41">
        <v>4</v>
      </c>
    </row>
    <row r="10" spans="1:13" s="3" customFormat="1" x14ac:dyDescent="0.25">
      <c r="G10" s="11"/>
      <c r="H10" s="11"/>
    </row>
    <row r="11" spans="1:13" s="3" customFormat="1" x14ac:dyDescent="0.25">
      <c r="G11" s="11"/>
      <c r="H11" s="11"/>
    </row>
    <row r="12" spans="1:13" s="3" customFormat="1" x14ac:dyDescent="0.25">
      <c r="G12" s="11"/>
      <c r="H12" s="11"/>
    </row>
    <row r="13" spans="1:13" s="3" customFormat="1" x14ac:dyDescent="0.25">
      <c r="G13" s="11"/>
      <c r="H13" s="11"/>
    </row>
    <row r="14" spans="1:13" s="3" customFormat="1" x14ac:dyDescent="0.25">
      <c r="G14" s="11"/>
      <c r="H14" s="11"/>
    </row>
    <row r="15" spans="1:13" s="3" customFormat="1" x14ac:dyDescent="0.25">
      <c r="G15" s="11"/>
      <c r="H15" s="11"/>
    </row>
    <row r="16" spans="1:13" s="3" customFormat="1" ht="37.799999999999997" customHeight="1" x14ac:dyDescent="0.25">
      <c r="G16" s="11"/>
      <c r="H16" s="11"/>
    </row>
    <row r="17" spans="7:8" s="3" customFormat="1" x14ac:dyDescent="0.25">
      <c r="G17" s="11"/>
      <c r="H17" s="11"/>
    </row>
    <row r="18" spans="7:8" s="3" customFormat="1" x14ac:dyDescent="0.25">
      <c r="G18" s="11"/>
      <c r="H18" s="11"/>
    </row>
    <row r="19" spans="7:8" s="3" customFormat="1" x14ac:dyDescent="0.25">
      <c r="G19" s="11"/>
      <c r="H19" s="11"/>
    </row>
    <row r="20" spans="7:8" s="3" customFormat="1" x14ac:dyDescent="0.25">
      <c r="G20" s="11"/>
      <c r="H20" s="11"/>
    </row>
    <row r="21" spans="7:8" s="3" customFormat="1" x14ac:dyDescent="0.25">
      <c r="G21" s="11"/>
      <c r="H21" s="11"/>
    </row>
    <row r="22" spans="7:8" s="3" customFormat="1" x14ac:dyDescent="0.25">
      <c r="G22" s="11"/>
      <c r="H22" s="11"/>
    </row>
    <row r="23" spans="7:8" s="3" customFormat="1" x14ac:dyDescent="0.25">
      <c r="G23" s="11"/>
      <c r="H23" s="11"/>
    </row>
    <row r="24" spans="7:8" s="3" customFormat="1" x14ac:dyDescent="0.25">
      <c r="G24" s="11"/>
      <c r="H24" s="11"/>
    </row>
    <row r="25" spans="7:8" s="3" customFormat="1" x14ac:dyDescent="0.25">
      <c r="G25" s="11"/>
      <c r="H25" s="11"/>
    </row>
    <row r="26" spans="7:8" s="3" customFormat="1" x14ac:dyDescent="0.25">
      <c r="G26" s="11"/>
      <c r="H26" s="11"/>
    </row>
    <row r="27" spans="7:8" s="3" customFormat="1" x14ac:dyDescent="0.25">
      <c r="G27" s="11"/>
      <c r="H27" s="11"/>
    </row>
    <row r="28" spans="7:8" s="3" customFormat="1" x14ac:dyDescent="0.25">
      <c r="G28" s="11"/>
      <c r="H28" s="11"/>
    </row>
    <row r="29" spans="7:8" s="3" customFormat="1" x14ac:dyDescent="0.25">
      <c r="G29" s="11"/>
      <c r="H29" s="11"/>
    </row>
    <row r="30" spans="7:8" s="3" customFormat="1" x14ac:dyDescent="0.25">
      <c r="G30" s="11"/>
      <c r="H30" s="11"/>
    </row>
    <row r="31" spans="7:8" s="3" customFormat="1" x14ac:dyDescent="0.25">
      <c r="G31" s="11"/>
      <c r="H31" s="11"/>
    </row>
    <row r="32" spans="7:8" s="3" customFormat="1" x14ac:dyDescent="0.25">
      <c r="G32" s="11"/>
      <c r="H32" s="11"/>
    </row>
    <row r="33" spans="7:8" s="3" customFormat="1" x14ac:dyDescent="0.25">
      <c r="G33" s="11"/>
      <c r="H33" s="11"/>
    </row>
    <row r="34" spans="7:8" s="3" customFormat="1" x14ac:dyDescent="0.25">
      <c r="G34" s="11"/>
      <c r="H34" s="11"/>
    </row>
    <row r="35" spans="7:8" s="3" customFormat="1" x14ac:dyDescent="0.25">
      <c r="G35" s="11"/>
      <c r="H35" s="11"/>
    </row>
    <row r="36" spans="7:8" s="3" customFormat="1" x14ac:dyDescent="0.25">
      <c r="G36" s="11"/>
      <c r="H36" s="11"/>
    </row>
    <row r="37" spans="7:8" s="3" customFormat="1" x14ac:dyDescent="0.25">
      <c r="G37" s="11"/>
      <c r="H37" s="11"/>
    </row>
    <row r="38" spans="7:8" s="3" customFormat="1" x14ac:dyDescent="0.25">
      <c r="G38" s="11"/>
      <c r="H38" s="11"/>
    </row>
    <row r="39" spans="7:8" s="3" customFormat="1" x14ac:dyDescent="0.25">
      <c r="G39" s="11"/>
      <c r="H39" s="11"/>
    </row>
    <row r="40" spans="7:8" s="3" customFormat="1" x14ac:dyDescent="0.25">
      <c r="G40" s="11"/>
      <c r="H40" s="11"/>
    </row>
    <row r="41" spans="7:8" s="3" customFormat="1" x14ac:dyDescent="0.25">
      <c r="G41" s="11"/>
      <c r="H41" s="11"/>
    </row>
    <row r="42" spans="7:8" s="3" customFormat="1" x14ac:dyDescent="0.25">
      <c r="G42" s="11"/>
      <c r="H42" s="11"/>
    </row>
    <row r="43" spans="7:8" s="3" customFormat="1" x14ac:dyDescent="0.25">
      <c r="G43" s="11"/>
      <c r="H43" s="11"/>
    </row>
    <row r="44" spans="7:8" s="3" customFormat="1" x14ac:dyDescent="0.25">
      <c r="G44" s="11"/>
      <c r="H44" s="11"/>
    </row>
    <row r="45" spans="7:8" s="3" customFormat="1" x14ac:dyDescent="0.25">
      <c r="G45" s="11"/>
      <c r="H45" s="11"/>
    </row>
    <row r="46" spans="7:8" s="3" customFormat="1" x14ac:dyDescent="0.25">
      <c r="G46" s="11"/>
      <c r="H46" s="11"/>
    </row>
    <row r="47" spans="7:8" s="3" customFormat="1" x14ac:dyDescent="0.25">
      <c r="G47" s="11"/>
      <c r="H47" s="11"/>
    </row>
    <row r="48" spans="7:8" s="3" customFormat="1" x14ac:dyDescent="0.25">
      <c r="G48" s="11"/>
      <c r="H48" s="11"/>
    </row>
    <row r="49" spans="7:8" s="3" customFormat="1" x14ac:dyDescent="0.25">
      <c r="G49" s="11"/>
      <c r="H49" s="11"/>
    </row>
    <row r="50" spans="7:8" s="3" customFormat="1" x14ac:dyDescent="0.25">
      <c r="G50" s="11"/>
      <c r="H50" s="11"/>
    </row>
    <row r="51" spans="7:8" s="3" customFormat="1" x14ac:dyDescent="0.25">
      <c r="G51" s="11"/>
      <c r="H51" s="11"/>
    </row>
    <row r="52" spans="7:8" s="3" customFormat="1" x14ac:dyDescent="0.25">
      <c r="G52" s="11"/>
      <c r="H52" s="11"/>
    </row>
    <row r="53" spans="7:8" s="3" customFormat="1" x14ac:dyDescent="0.25">
      <c r="G53" s="11"/>
      <c r="H53" s="11"/>
    </row>
    <row r="54" spans="7:8" s="3" customFormat="1" x14ac:dyDescent="0.25">
      <c r="G54" s="11"/>
      <c r="H54" s="11"/>
    </row>
    <row r="55" spans="7:8" s="3" customFormat="1" x14ac:dyDescent="0.25">
      <c r="G55" s="11"/>
      <c r="H55" s="11"/>
    </row>
    <row r="56" spans="7:8" s="3" customFormat="1" x14ac:dyDescent="0.25">
      <c r="G56" s="11"/>
      <c r="H56" s="11"/>
    </row>
    <row r="57" spans="7:8" s="3" customFormat="1" x14ac:dyDescent="0.25">
      <c r="G57" s="11"/>
      <c r="H57" s="11"/>
    </row>
    <row r="58" spans="7:8" s="3" customFormat="1" x14ac:dyDescent="0.25">
      <c r="G58" s="11"/>
      <c r="H58" s="11"/>
    </row>
    <row r="59" spans="7:8" s="3" customFormat="1" x14ac:dyDescent="0.25">
      <c r="G59" s="11"/>
      <c r="H59" s="11"/>
    </row>
    <row r="60" spans="7:8" s="3" customFormat="1" x14ac:dyDescent="0.25">
      <c r="G60" s="11"/>
      <c r="H60" s="11"/>
    </row>
    <row r="61" spans="7:8" s="3" customFormat="1" x14ac:dyDescent="0.25">
      <c r="G61" s="11"/>
      <c r="H61" s="11"/>
    </row>
    <row r="62" spans="7:8" s="3" customFormat="1" x14ac:dyDescent="0.25">
      <c r="G62" s="11"/>
      <c r="H62" s="11"/>
    </row>
    <row r="63" spans="7:8" s="3" customFormat="1" x14ac:dyDescent="0.25">
      <c r="G63" s="11"/>
      <c r="H63" s="11"/>
    </row>
    <row r="64" spans="7:8" s="3" customFormat="1" x14ac:dyDescent="0.25">
      <c r="G64" s="11"/>
      <c r="H64" s="11"/>
    </row>
    <row r="65" spans="7:8" s="3" customFormat="1" x14ac:dyDescent="0.25">
      <c r="G65" s="11"/>
      <c r="H65" s="11"/>
    </row>
    <row r="66" spans="7:8" s="3" customFormat="1" x14ac:dyDescent="0.25">
      <c r="G66" s="11"/>
      <c r="H66" s="11"/>
    </row>
    <row r="67" spans="7:8" s="3" customFormat="1" x14ac:dyDescent="0.25">
      <c r="G67" s="11"/>
      <c r="H67" s="11"/>
    </row>
    <row r="68" spans="7:8" s="3" customFormat="1" x14ac:dyDescent="0.25">
      <c r="G68" s="11"/>
      <c r="H68" s="11"/>
    </row>
    <row r="69" spans="7:8" s="3" customFormat="1" x14ac:dyDescent="0.25">
      <c r="G69" s="11"/>
      <c r="H69" s="11"/>
    </row>
    <row r="70" spans="7:8" s="3" customFormat="1" x14ac:dyDescent="0.25">
      <c r="G70" s="11"/>
      <c r="H70" s="11"/>
    </row>
    <row r="71" spans="7:8" s="3" customFormat="1" x14ac:dyDescent="0.25">
      <c r="G71" s="11"/>
      <c r="H71" s="11"/>
    </row>
    <row r="72" spans="7:8" s="3" customFormat="1" x14ac:dyDescent="0.25">
      <c r="G72" s="11"/>
      <c r="H72" s="11"/>
    </row>
    <row r="73" spans="7:8" s="3" customFormat="1" x14ac:dyDescent="0.25">
      <c r="G73" s="11"/>
      <c r="H73" s="11"/>
    </row>
    <row r="74" spans="7:8" s="3" customFormat="1" x14ac:dyDescent="0.25">
      <c r="G74" s="11"/>
      <c r="H74" s="11"/>
    </row>
    <row r="75" spans="7:8" s="3" customFormat="1" x14ac:dyDescent="0.25">
      <c r="G75" s="11"/>
      <c r="H75" s="11"/>
    </row>
    <row r="76" spans="7:8" s="3" customFormat="1" x14ac:dyDescent="0.25">
      <c r="G76" s="11"/>
      <c r="H76" s="11"/>
    </row>
    <row r="77" spans="7:8" s="3" customFormat="1" x14ac:dyDescent="0.25">
      <c r="G77" s="11"/>
      <c r="H77" s="11"/>
    </row>
    <row r="78" spans="7:8" s="3" customFormat="1" x14ac:dyDescent="0.25">
      <c r="G78" s="11"/>
      <c r="H78" s="11"/>
    </row>
    <row r="79" spans="7:8" s="3" customFormat="1" x14ac:dyDescent="0.25">
      <c r="G79" s="11"/>
      <c r="H79" s="11"/>
    </row>
    <row r="80" spans="7:8" s="3" customFormat="1" x14ac:dyDescent="0.25">
      <c r="G80" s="11"/>
      <c r="H80" s="11"/>
    </row>
    <row r="81" spans="7:8" s="3" customFormat="1" x14ac:dyDescent="0.25">
      <c r="G81" s="11"/>
      <c r="H81" s="11"/>
    </row>
    <row r="82" spans="7:8" s="3" customFormat="1" x14ac:dyDescent="0.25">
      <c r="G82" s="11"/>
      <c r="H82" s="11"/>
    </row>
    <row r="83" spans="7:8" s="3" customFormat="1" x14ac:dyDescent="0.25">
      <c r="G83" s="11"/>
      <c r="H83" s="11"/>
    </row>
    <row r="84" spans="7:8" s="3" customFormat="1" x14ac:dyDescent="0.25">
      <c r="G84" s="11"/>
      <c r="H84" s="11"/>
    </row>
    <row r="85" spans="7:8" s="3" customFormat="1" x14ac:dyDescent="0.25">
      <c r="G85" s="11"/>
      <c r="H85" s="11"/>
    </row>
    <row r="86" spans="7:8" s="3" customFormat="1" x14ac:dyDescent="0.25">
      <c r="G86" s="11"/>
      <c r="H86" s="11"/>
    </row>
    <row r="87" spans="7:8" s="3" customFormat="1" x14ac:dyDescent="0.25">
      <c r="G87" s="11"/>
      <c r="H87" s="11"/>
    </row>
    <row r="88" spans="7:8" s="3" customFormat="1" x14ac:dyDescent="0.25">
      <c r="G88" s="11"/>
      <c r="H88" s="11"/>
    </row>
    <row r="89" spans="7:8" s="3" customFormat="1" x14ac:dyDescent="0.25">
      <c r="G89" s="11"/>
      <c r="H89" s="11"/>
    </row>
    <row r="90" spans="7:8" s="3" customFormat="1" x14ac:dyDescent="0.25">
      <c r="G90" s="11"/>
      <c r="H90" s="11"/>
    </row>
    <row r="91" spans="7:8" s="3" customFormat="1" x14ac:dyDescent="0.25">
      <c r="G91" s="11"/>
      <c r="H91" s="11"/>
    </row>
    <row r="92" spans="7:8" s="3" customFormat="1" x14ac:dyDescent="0.25">
      <c r="G92" s="11"/>
      <c r="H92" s="11"/>
    </row>
    <row r="93" spans="7:8" s="3" customFormat="1" x14ac:dyDescent="0.25">
      <c r="G93" s="11"/>
      <c r="H93" s="11"/>
    </row>
    <row r="94" spans="7:8" s="3" customFormat="1" x14ac:dyDescent="0.25">
      <c r="G94" s="11"/>
      <c r="H94" s="11"/>
    </row>
    <row r="95" spans="7:8" s="3" customFormat="1" x14ac:dyDescent="0.25">
      <c r="G95" s="11"/>
      <c r="H95" s="11"/>
    </row>
    <row r="96" spans="7:8" s="3" customFormat="1" x14ac:dyDescent="0.25">
      <c r="G96" s="11"/>
      <c r="H96" s="11"/>
    </row>
    <row r="97" spans="7:8" s="3" customFormat="1" x14ac:dyDescent="0.25">
      <c r="G97" s="11"/>
      <c r="H97" s="11"/>
    </row>
    <row r="98" spans="7:8" s="3" customFormat="1" x14ac:dyDescent="0.25">
      <c r="G98" s="11"/>
      <c r="H98" s="11"/>
    </row>
    <row r="99" spans="7:8" s="3" customFormat="1" x14ac:dyDescent="0.25">
      <c r="G99" s="11"/>
      <c r="H99" s="11"/>
    </row>
    <row r="100" spans="7:8" s="3" customFormat="1" x14ac:dyDescent="0.25">
      <c r="G100" s="11"/>
      <c r="H100" s="11"/>
    </row>
    <row r="101" spans="7:8" s="3" customFormat="1" x14ac:dyDescent="0.25">
      <c r="G101" s="11"/>
      <c r="H101" s="11"/>
    </row>
    <row r="102" spans="7:8" s="3" customFormat="1" x14ac:dyDescent="0.25">
      <c r="G102" s="11"/>
      <c r="H102" s="11"/>
    </row>
    <row r="103" spans="7:8" s="3" customFormat="1" x14ac:dyDescent="0.25">
      <c r="G103" s="11"/>
      <c r="H103" s="11"/>
    </row>
    <row r="104" spans="7:8" s="3" customFormat="1" x14ac:dyDescent="0.25">
      <c r="G104" s="11"/>
      <c r="H104" s="11"/>
    </row>
    <row r="105" spans="7:8" s="3" customFormat="1" x14ac:dyDescent="0.25">
      <c r="G105" s="11"/>
      <c r="H105" s="11"/>
    </row>
    <row r="106" spans="7:8" s="3" customFormat="1" x14ac:dyDescent="0.25">
      <c r="G106" s="11"/>
      <c r="H106" s="11"/>
    </row>
    <row r="107" spans="7:8" s="3" customFormat="1" x14ac:dyDescent="0.25">
      <c r="G107" s="11"/>
      <c r="H107" s="11"/>
    </row>
    <row r="108" spans="7:8" s="3" customFormat="1" x14ac:dyDescent="0.25">
      <c r="G108" s="11"/>
      <c r="H108" s="11"/>
    </row>
    <row r="109" spans="7:8" s="3" customFormat="1" x14ac:dyDescent="0.25">
      <c r="G109" s="11"/>
      <c r="H109" s="11"/>
    </row>
    <row r="110" spans="7:8" s="3" customFormat="1" x14ac:dyDescent="0.25">
      <c r="G110" s="11"/>
      <c r="H110" s="11"/>
    </row>
    <row r="111" spans="7:8" s="3" customFormat="1" x14ac:dyDescent="0.25">
      <c r="G111" s="11"/>
      <c r="H111" s="11"/>
    </row>
    <row r="112" spans="7:8" s="3" customFormat="1" x14ac:dyDescent="0.25">
      <c r="G112" s="11"/>
      <c r="H112" s="11"/>
    </row>
    <row r="113" spans="7:8" s="3" customFormat="1" x14ac:dyDescent="0.25">
      <c r="G113" s="11"/>
      <c r="H113" s="11"/>
    </row>
    <row r="114" spans="7:8" s="3" customFormat="1" x14ac:dyDescent="0.25">
      <c r="G114" s="11"/>
      <c r="H114" s="11"/>
    </row>
    <row r="115" spans="7:8" s="3" customFormat="1" x14ac:dyDescent="0.25">
      <c r="G115" s="11"/>
      <c r="H115" s="11"/>
    </row>
    <row r="116" spans="7:8" s="3" customFormat="1" x14ac:dyDescent="0.25">
      <c r="G116" s="11"/>
      <c r="H116" s="11"/>
    </row>
    <row r="117" spans="7:8" s="3" customFormat="1" x14ac:dyDescent="0.25">
      <c r="G117" s="11"/>
      <c r="H117" s="11"/>
    </row>
    <row r="118" spans="7:8" s="3" customFormat="1" x14ac:dyDescent="0.25">
      <c r="G118" s="11"/>
      <c r="H118" s="11"/>
    </row>
    <row r="119" spans="7:8" s="3" customFormat="1" x14ac:dyDescent="0.25">
      <c r="G119" s="11"/>
      <c r="H119" s="11"/>
    </row>
    <row r="120" spans="7:8" s="3" customFormat="1" x14ac:dyDescent="0.25">
      <c r="G120" s="11"/>
      <c r="H120" s="11"/>
    </row>
    <row r="121" spans="7:8" s="3" customFormat="1" x14ac:dyDescent="0.25">
      <c r="G121" s="11"/>
      <c r="H121" s="11"/>
    </row>
    <row r="122" spans="7:8" s="3" customFormat="1" x14ac:dyDescent="0.25">
      <c r="G122" s="11"/>
      <c r="H122" s="11"/>
    </row>
    <row r="123" spans="7:8" s="3" customFormat="1" x14ac:dyDescent="0.25">
      <c r="G123" s="11"/>
      <c r="H123" s="11"/>
    </row>
    <row r="124" spans="7:8" s="3" customFormat="1" x14ac:dyDescent="0.25">
      <c r="G124" s="11"/>
      <c r="H124" s="11"/>
    </row>
    <row r="125" spans="7:8" s="3" customFormat="1" x14ac:dyDescent="0.25">
      <c r="G125" s="11"/>
      <c r="H125" s="11"/>
    </row>
    <row r="126" spans="7:8" s="3" customFormat="1" x14ac:dyDescent="0.25">
      <c r="G126" s="11"/>
      <c r="H126" s="11"/>
    </row>
    <row r="127" spans="7:8" s="3" customFormat="1" x14ac:dyDescent="0.25">
      <c r="G127" s="11"/>
      <c r="H127" s="11"/>
    </row>
    <row r="128" spans="7:8" s="3" customFormat="1" x14ac:dyDescent="0.25">
      <c r="G128" s="11"/>
      <c r="H128" s="11"/>
    </row>
    <row r="129" spans="7:8" s="3" customFormat="1" x14ac:dyDescent="0.25">
      <c r="G129" s="11"/>
      <c r="H129" s="11"/>
    </row>
    <row r="130" spans="7:8" s="3" customFormat="1" x14ac:dyDescent="0.25">
      <c r="G130" s="11"/>
      <c r="H130" s="11"/>
    </row>
    <row r="131" spans="7:8" s="3" customFormat="1" x14ac:dyDescent="0.25">
      <c r="G131" s="11"/>
      <c r="H131" s="11"/>
    </row>
    <row r="132" spans="7:8" s="3" customFormat="1" x14ac:dyDescent="0.25">
      <c r="G132" s="11"/>
      <c r="H132" s="11"/>
    </row>
    <row r="133" spans="7:8" s="3" customFormat="1" x14ac:dyDescent="0.25">
      <c r="G133" s="11"/>
      <c r="H133" s="11"/>
    </row>
    <row r="134" spans="7:8" s="3" customFormat="1" x14ac:dyDescent="0.25">
      <c r="G134" s="11"/>
      <c r="H134" s="11"/>
    </row>
    <row r="135" spans="7:8" s="3" customFormat="1" x14ac:dyDescent="0.25">
      <c r="G135" s="11"/>
      <c r="H135" s="11"/>
    </row>
    <row r="136" spans="7:8" s="3" customFormat="1" x14ac:dyDescent="0.25">
      <c r="G136" s="11"/>
      <c r="H136" s="11"/>
    </row>
    <row r="137" spans="7:8" s="3" customFormat="1" x14ac:dyDescent="0.25">
      <c r="G137" s="11"/>
      <c r="H137" s="11"/>
    </row>
    <row r="138" spans="7:8" s="3" customFormat="1" x14ac:dyDescent="0.25">
      <c r="G138" s="11"/>
      <c r="H138" s="11"/>
    </row>
    <row r="139" spans="7:8" s="3" customFormat="1" x14ac:dyDescent="0.25">
      <c r="G139" s="11"/>
      <c r="H139" s="11"/>
    </row>
    <row r="140" spans="7:8" s="3" customFormat="1" x14ac:dyDescent="0.25">
      <c r="G140" s="11"/>
      <c r="H140" s="11"/>
    </row>
    <row r="141" spans="7:8" s="3" customFormat="1" x14ac:dyDescent="0.25">
      <c r="G141" s="11"/>
      <c r="H141" s="11"/>
    </row>
    <row r="142" spans="7:8" s="3" customFormat="1" x14ac:dyDescent="0.25">
      <c r="G142" s="11"/>
      <c r="H142" s="11"/>
    </row>
    <row r="143" spans="7:8" s="3" customFormat="1" x14ac:dyDescent="0.25">
      <c r="G143" s="11"/>
      <c r="H143" s="11"/>
    </row>
    <row r="144" spans="7:8" s="3" customFormat="1" x14ac:dyDescent="0.25">
      <c r="G144" s="11"/>
      <c r="H144" s="11"/>
    </row>
    <row r="145" spans="7:8" s="3" customFormat="1" x14ac:dyDescent="0.25">
      <c r="G145" s="11"/>
      <c r="H145" s="11"/>
    </row>
    <row r="146" spans="7:8" s="3" customFormat="1" x14ac:dyDescent="0.25">
      <c r="G146" s="11"/>
      <c r="H146" s="11"/>
    </row>
    <row r="147" spans="7:8" s="3" customFormat="1" x14ac:dyDescent="0.25">
      <c r="G147" s="11"/>
      <c r="H147" s="11"/>
    </row>
    <row r="148" spans="7:8" s="3" customFormat="1" x14ac:dyDescent="0.25">
      <c r="G148" s="11"/>
      <c r="H148" s="11"/>
    </row>
    <row r="149" spans="7:8" s="3" customFormat="1" x14ac:dyDescent="0.25">
      <c r="G149" s="11"/>
      <c r="H149" s="11"/>
    </row>
    <row r="150" spans="7:8" s="3" customFormat="1" x14ac:dyDescent="0.25">
      <c r="G150" s="11"/>
      <c r="H150" s="11"/>
    </row>
    <row r="151" spans="7:8" s="3" customFormat="1" x14ac:dyDescent="0.25">
      <c r="G151" s="11"/>
      <c r="H151" s="11"/>
    </row>
    <row r="152" spans="7:8" s="3" customFormat="1" x14ac:dyDescent="0.25">
      <c r="G152" s="11"/>
      <c r="H152" s="11"/>
    </row>
    <row r="153" spans="7:8" s="3" customFormat="1" x14ac:dyDescent="0.25">
      <c r="G153" s="11"/>
      <c r="H153" s="11"/>
    </row>
    <row r="154" spans="7:8" s="3" customFormat="1" x14ac:dyDescent="0.25">
      <c r="G154" s="11"/>
      <c r="H154" s="11"/>
    </row>
    <row r="155" spans="7:8" s="3" customFormat="1" x14ac:dyDescent="0.25">
      <c r="G155" s="11"/>
      <c r="H155" s="11"/>
    </row>
    <row r="156" spans="7:8" s="3" customFormat="1" x14ac:dyDescent="0.25">
      <c r="G156" s="11"/>
      <c r="H156" s="11"/>
    </row>
    <row r="157" spans="7:8" s="3" customFormat="1" x14ac:dyDescent="0.25">
      <c r="G157" s="11"/>
      <c r="H157" s="11"/>
    </row>
    <row r="158" spans="7:8" s="3" customFormat="1" x14ac:dyDescent="0.25">
      <c r="G158" s="11"/>
      <c r="H158" s="11"/>
    </row>
    <row r="159" spans="7:8" s="3" customFormat="1" x14ac:dyDescent="0.25">
      <c r="G159" s="11"/>
      <c r="H159" s="11"/>
    </row>
    <row r="160" spans="7:8" s="3" customFormat="1" x14ac:dyDescent="0.25">
      <c r="G160" s="11"/>
      <c r="H160" s="11"/>
    </row>
    <row r="161" spans="7:8" s="3" customFormat="1" x14ac:dyDescent="0.25">
      <c r="G161" s="11"/>
      <c r="H161" s="11"/>
    </row>
    <row r="162" spans="7:8" s="3" customFormat="1" x14ac:dyDescent="0.25">
      <c r="G162" s="11"/>
      <c r="H162" s="11"/>
    </row>
    <row r="163" spans="7:8" s="3" customFormat="1" x14ac:dyDescent="0.25">
      <c r="G163" s="11"/>
      <c r="H163" s="11"/>
    </row>
    <row r="164" spans="7:8" s="3" customFormat="1" x14ac:dyDescent="0.25">
      <c r="G164" s="11"/>
      <c r="H164" s="11"/>
    </row>
    <row r="165" spans="7:8" s="3" customFormat="1" x14ac:dyDescent="0.25">
      <c r="G165" s="11"/>
      <c r="H165" s="11"/>
    </row>
    <row r="166" spans="7:8" s="3" customFormat="1" x14ac:dyDescent="0.25">
      <c r="G166" s="11"/>
      <c r="H166" s="11"/>
    </row>
    <row r="167" spans="7:8" s="3" customFormat="1" x14ac:dyDescent="0.25">
      <c r="G167" s="11"/>
      <c r="H167" s="11"/>
    </row>
    <row r="168" spans="7:8" s="3" customFormat="1" x14ac:dyDescent="0.25">
      <c r="G168" s="11"/>
      <c r="H168" s="11"/>
    </row>
    <row r="169" spans="7:8" s="3" customFormat="1" x14ac:dyDescent="0.25">
      <c r="G169" s="11"/>
      <c r="H169" s="11"/>
    </row>
    <row r="170" spans="7:8" s="3" customFormat="1" x14ac:dyDescent="0.25">
      <c r="G170" s="11"/>
      <c r="H170" s="11"/>
    </row>
    <row r="171" spans="7:8" s="3" customFormat="1" x14ac:dyDescent="0.25">
      <c r="G171" s="11"/>
      <c r="H171" s="11"/>
    </row>
    <row r="172" spans="7:8" s="3" customFormat="1" x14ac:dyDescent="0.25">
      <c r="G172" s="11"/>
      <c r="H172" s="11"/>
    </row>
    <row r="173" spans="7:8" s="3" customFormat="1" x14ac:dyDescent="0.25">
      <c r="G173" s="11"/>
      <c r="H173" s="11"/>
    </row>
    <row r="174" spans="7:8" s="3" customFormat="1" x14ac:dyDescent="0.25">
      <c r="G174" s="11"/>
      <c r="H174" s="11"/>
    </row>
    <row r="175" spans="7:8" s="3" customFormat="1" x14ac:dyDescent="0.25">
      <c r="G175" s="11"/>
      <c r="H175" s="11"/>
    </row>
    <row r="176" spans="7:8" s="3" customFormat="1" x14ac:dyDescent="0.25">
      <c r="G176" s="11"/>
      <c r="H176" s="11"/>
    </row>
    <row r="177" spans="7:8" s="3" customFormat="1" x14ac:dyDescent="0.25">
      <c r="G177" s="11"/>
      <c r="H177" s="11"/>
    </row>
    <row r="178" spans="7:8" s="3" customFormat="1" x14ac:dyDescent="0.25">
      <c r="G178" s="11"/>
      <c r="H178" s="11"/>
    </row>
    <row r="179" spans="7:8" s="3" customFormat="1" x14ac:dyDescent="0.25">
      <c r="G179" s="11"/>
      <c r="H179" s="11"/>
    </row>
    <row r="180" spans="7:8" s="3" customFormat="1" x14ac:dyDescent="0.25">
      <c r="G180" s="11"/>
      <c r="H180" s="11"/>
    </row>
    <row r="181" spans="7:8" s="3" customFormat="1" x14ac:dyDescent="0.25">
      <c r="G181" s="11"/>
      <c r="H181" s="11"/>
    </row>
    <row r="182" spans="7:8" s="3" customFormat="1" x14ac:dyDescent="0.25">
      <c r="G182" s="11"/>
      <c r="H182" s="11"/>
    </row>
    <row r="183" spans="7:8" s="3" customFormat="1" x14ac:dyDescent="0.25">
      <c r="G183" s="11"/>
      <c r="H183" s="11"/>
    </row>
    <row r="184" spans="7:8" s="3" customFormat="1" x14ac:dyDescent="0.25">
      <c r="G184" s="11"/>
      <c r="H184" s="11"/>
    </row>
    <row r="185" spans="7:8" s="3" customFormat="1" x14ac:dyDescent="0.25">
      <c r="G185" s="11"/>
      <c r="H185" s="11"/>
    </row>
    <row r="186" spans="7:8" s="3" customFormat="1" x14ac:dyDescent="0.25">
      <c r="G186" s="11"/>
      <c r="H186" s="11"/>
    </row>
    <row r="187" spans="7:8" s="3" customFormat="1" x14ac:dyDescent="0.25">
      <c r="G187" s="11"/>
      <c r="H187" s="11"/>
    </row>
    <row r="188" spans="7:8" s="3" customFormat="1" x14ac:dyDescent="0.25">
      <c r="G188" s="11"/>
      <c r="H188" s="11"/>
    </row>
    <row r="189" spans="7:8" s="3" customFormat="1" x14ac:dyDescent="0.25">
      <c r="G189" s="11"/>
      <c r="H189" s="11"/>
    </row>
    <row r="190" spans="7:8" s="3" customFormat="1" x14ac:dyDescent="0.25">
      <c r="G190" s="11"/>
      <c r="H190" s="11"/>
    </row>
    <row r="191" spans="7:8" s="3" customFormat="1" x14ac:dyDescent="0.25">
      <c r="G191" s="11"/>
      <c r="H191" s="11"/>
    </row>
    <row r="192" spans="7:8" s="3" customFormat="1" x14ac:dyDescent="0.25">
      <c r="G192" s="11"/>
      <c r="H192" s="11"/>
    </row>
    <row r="193" spans="7:8" s="3" customFormat="1" x14ac:dyDescent="0.25">
      <c r="G193" s="11"/>
      <c r="H193" s="11"/>
    </row>
    <row r="194" spans="7:8" s="3" customFormat="1" x14ac:dyDescent="0.25">
      <c r="G194" s="11"/>
      <c r="H194" s="11"/>
    </row>
    <row r="195" spans="7:8" s="3" customFormat="1" x14ac:dyDescent="0.25">
      <c r="G195" s="11"/>
      <c r="H195" s="11"/>
    </row>
    <row r="196" spans="7:8" s="3" customFormat="1" x14ac:dyDescent="0.25">
      <c r="G196" s="11"/>
      <c r="H196" s="11"/>
    </row>
    <row r="197" spans="7:8" s="3" customFormat="1" x14ac:dyDescent="0.25">
      <c r="G197" s="11"/>
      <c r="H197" s="11"/>
    </row>
    <row r="198" spans="7:8" s="3" customFormat="1" x14ac:dyDescent="0.25">
      <c r="G198" s="11"/>
      <c r="H198" s="11"/>
    </row>
    <row r="199" spans="7:8" s="3" customFormat="1" x14ac:dyDescent="0.25">
      <c r="G199" s="11"/>
      <c r="H199" s="11"/>
    </row>
    <row r="200" spans="7:8" s="3" customFormat="1" x14ac:dyDescent="0.25">
      <c r="G200" s="11"/>
      <c r="H200" s="11"/>
    </row>
    <row r="201" spans="7:8" s="3" customFormat="1" x14ac:dyDescent="0.25">
      <c r="G201" s="11"/>
      <c r="H201" s="11"/>
    </row>
    <row r="202" spans="7:8" s="3" customFormat="1" x14ac:dyDescent="0.25">
      <c r="G202" s="11"/>
      <c r="H202" s="11"/>
    </row>
    <row r="203" spans="7:8" s="3" customFormat="1" x14ac:dyDescent="0.25">
      <c r="G203" s="11"/>
      <c r="H203" s="11"/>
    </row>
    <row r="204" spans="7:8" s="3" customFormat="1" x14ac:dyDescent="0.25">
      <c r="G204" s="11"/>
      <c r="H204" s="11"/>
    </row>
    <row r="205" spans="7:8" s="3" customFormat="1" x14ac:dyDescent="0.25">
      <c r="G205" s="11"/>
      <c r="H205" s="11"/>
    </row>
    <row r="206" spans="7:8" s="3" customFormat="1" x14ac:dyDescent="0.25">
      <c r="G206" s="11"/>
      <c r="H206" s="11"/>
    </row>
    <row r="207" spans="7:8" s="3" customFormat="1" x14ac:dyDescent="0.25">
      <c r="G207" s="11"/>
      <c r="H207" s="11"/>
    </row>
    <row r="208" spans="7:8" s="3" customFormat="1" x14ac:dyDescent="0.25">
      <c r="G208" s="11"/>
      <c r="H208" s="11"/>
    </row>
    <row r="209" spans="7:8" s="3" customFormat="1" x14ac:dyDescent="0.25">
      <c r="G209" s="11"/>
      <c r="H209" s="11"/>
    </row>
    <row r="210" spans="7:8" s="3" customFormat="1" x14ac:dyDescent="0.25">
      <c r="G210" s="11"/>
      <c r="H210" s="11"/>
    </row>
    <row r="211" spans="7:8" s="3" customFormat="1" x14ac:dyDescent="0.25">
      <c r="G211" s="11"/>
      <c r="H211" s="11"/>
    </row>
    <row r="212" spans="7:8" s="3" customFormat="1" x14ac:dyDescent="0.25">
      <c r="G212" s="11"/>
      <c r="H212" s="11"/>
    </row>
    <row r="213" spans="7:8" s="3" customFormat="1" x14ac:dyDescent="0.25">
      <c r="G213" s="11"/>
      <c r="H213" s="11"/>
    </row>
    <row r="214" spans="7:8" s="3" customFormat="1" x14ac:dyDescent="0.25">
      <c r="G214" s="11"/>
      <c r="H214" s="11"/>
    </row>
    <row r="215" spans="7:8" s="3" customFormat="1" x14ac:dyDescent="0.25">
      <c r="G215" s="11"/>
      <c r="H215" s="11"/>
    </row>
    <row r="216" spans="7:8" s="3" customFormat="1" x14ac:dyDescent="0.25">
      <c r="G216" s="11"/>
      <c r="H216" s="11"/>
    </row>
    <row r="217" spans="7:8" s="3" customFormat="1" x14ac:dyDescent="0.25">
      <c r="G217" s="11"/>
      <c r="H217" s="11"/>
    </row>
    <row r="218" spans="7:8" s="3" customFormat="1" x14ac:dyDescent="0.25">
      <c r="G218" s="11"/>
      <c r="H218" s="11"/>
    </row>
    <row r="219" spans="7:8" s="3" customFormat="1" x14ac:dyDescent="0.25">
      <c r="G219" s="11"/>
      <c r="H219" s="11"/>
    </row>
    <row r="220" spans="7:8" s="3" customFormat="1" x14ac:dyDescent="0.25">
      <c r="G220" s="11"/>
      <c r="H220" s="11"/>
    </row>
    <row r="221" spans="7:8" s="3" customFormat="1" x14ac:dyDescent="0.25">
      <c r="G221" s="11"/>
      <c r="H221" s="11"/>
    </row>
    <row r="222" spans="7:8" s="3" customFormat="1" x14ac:dyDescent="0.25">
      <c r="G222" s="11"/>
      <c r="H222" s="11"/>
    </row>
    <row r="223" spans="7:8" s="3" customFormat="1" x14ac:dyDescent="0.25">
      <c r="G223" s="11"/>
      <c r="H223" s="11"/>
    </row>
    <row r="224" spans="7:8" s="3" customFormat="1" x14ac:dyDescent="0.25">
      <c r="G224" s="11"/>
      <c r="H224" s="11"/>
    </row>
    <row r="225" spans="7:8" s="3" customFormat="1" x14ac:dyDescent="0.25">
      <c r="G225" s="11"/>
      <c r="H225" s="11"/>
    </row>
    <row r="226" spans="7:8" s="3" customFormat="1" x14ac:dyDescent="0.25">
      <c r="G226" s="11"/>
      <c r="H226" s="11"/>
    </row>
    <row r="227" spans="7:8" s="3" customFormat="1" x14ac:dyDescent="0.25">
      <c r="G227" s="11"/>
      <c r="H227" s="11"/>
    </row>
    <row r="228" spans="7:8" s="3" customFormat="1" x14ac:dyDescent="0.25">
      <c r="G228" s="11"/>
      <c r="H228" s="11"/>
    </row>
    <row r="229" spans="7:8" s="3" customFormat="1" x14ac:dyDescent="0.25">
      <c r="G229" s="11"/>
      <c r="H229" s="11"/>
    </row>
    <row r="230" spans="7:8" s="3" customFormat="1" x14ac:dyDescent="0.25">
      <c r="G230" s="11"/>
      <c r="H230" s="11"/>
    </row>
    <row r="231" spans="7:8" s="3" customFormat="1" x14ac:dyDescent="0.25">
      <c r="G231" s="11"/>
      <c r="H231" s="11"/>
    </row>
    <row r="232" spans="7:8" s="3" customFormat="1" x14ac:dyDescent="0.25">
      <c r="G232" s="11"/>
      <c r="H232" s="11"/>
    </row>
    <row r="233" spans="7:8" s="3" customFormat="1" x14ac:dyDescent="0.25">
      <c r="G233" s="11"/>
      <c r="H233" s="11"/>
    </row>
    <row r="234" spans="7:8" s="3" customFormat="1" x14ac:dyDescent="0.25">
      <c r="G234" s="11"/>
      <c r="H234" s="11"/>
    </row>
    <row r="235" spans="7:8" s="3" customFormat="1" x14ac:dyDescent="0.25">
      <c r="G235" s="11"/>
      <c r="H235" s="11"/>
    </row>
    <row r="236" spans="7:8" s="3" customFormat="1" x14ac:dyDescent="0.25">
      <c r="G236" s="11"/>
      <c r="H236" s="11"/>
    </row>
    <row r="237" spans="7:8" s="3" customFormat="1" x14ac:dyDescent="0.25">
      <c r="G237" s="11"/>
      <c r="H237" s="11"/>
    </row>
    <row r="238" spans="7:8" s="3" customFormat="1" x14ac:dyDescent="0.25">
      <c r="G238" s="11"/>
      <c r="H238" s="11"/>
    </row>
    <row r="239" spans="7:8" s="3" customFormat="1" x14ac:dyDescent="0.25">
      <c r="G239" s="11"/>
      <c r="H239" s="11"/>
    </row>
    <row r="240" spans="7:8" s="3" customFormat="1" x14ac:dyDescent="0.25">
      <c r="G240" s="11"/>
      <c r="H240" s="11"/>
    </row>
    <row r="241" spans="7:8" s="3" customFormat="1" x14ac:dyDescent="0.25">
      <c r="G241" s="11"/>
      <c r="H241" s="11"/>
    </row>
    <row r="242" spans="7:8" s="3" customFormat="1" x14ac:dyDescent="0.25">
      <c r="G242" s="11"/>
      <c r="H242" s="11"/>
    </row>
    <row r="243" spans="7:8" s="3" customFormat="1" x14ac:dyDescent="0.25">
      <c r="G243" s="11"/>
      <c r="H243" s="11"/>
    </row>
    <row r="244" spans="7:8" s="3" customFormat="1" x14ac:dyDescent="0.25">
      <c r="G244" s="11"/>
      <c r="H244" s="11"/>
    </row>
    <row r="245" spans="7:8" s="3" customFormat="1" x14ac:dyDescent="0.25">
      <c r="G245" s="11"/>
      <c r="H245" s="11"/>
    </row>
    <row r="246" spans="7:8" s="3" customFormat="1" x14ac:dyDescent="0.25">
      <c r="G246" s="11"/>
      <c r="H246" s="11"/>
    </row>
    <row r="247" spans="7:8" s="3" customFormat="1" x14ac:dyDescent="0.25">
      <c r="G247" s="11"/>
      <c r="H247" s="11"/>
    </row>
    <row r="248" spans="7:8" s="3" customFormat="1" x14ac:dyDescent="0.25">
      <c r="G248" s="11"/>
      <c r="H248" s="11"/>
    </row>
    <row r="249" spans="7:8" s="3" customFormat="1" x14ac:dyDescent="0.25">
      <c r="G249" s="11"/>
      <c r="H249" s="11"/>
    </row>
    <row r="250" spans="7:8" s="3" customFormat="1" x14ac:dyDescent="0.25">
      <c r="G250" s="11"/>
      <c r="H250" s="11"/>
    </row>
    <row r="251" spans="7:8" s="3" customFormat="1" x14ac:dyDescent="0.25">
      <c r="G251" s="11"/>
      <c r="H251" s="11"/>
    </row>
    <row r="252" spans="7:8" s="3" customFormat="1" x14ac:dyDescent="0.25">
      <c r="G252" s="11"/>
      <c r="H252" s="11"/>
    </row>
    <row r="253" spans="7:8" s="3" customFormat="1" x14ac:dyDescent="0.25">
      <c r="G253" s="11"/>
      <c r="H253" s="11"/>
    </row>
    <row r="254" spans="7:8" s="3" customFormat="1" x14ac:dyDescent="0.25">
      <c r="G254" s="11"/>
      <c r="H254" s="11"/>
    </row>
    <row r="255" spans="7:8" s="3" customFormat="1" x14ac:dyDescent="0.25">
      <c r="G255" s="11"/>
      <c r="H255" s="11"/>
    </row>
    <row r="256" spans="7:8" s="3" customFormat="1" x14ac:dyDescent="0.25">
      <c r="G256" s="11"/>
      <c r="H256" s="11"/>
    </row>
    <row r="257" spans="7:8" s="3" customFormat="1" x14ac:dyDescent="0.25">
      <c r="G257" s="11"/>
      <c r="H257" s="11"/>
    </row>
    <row r="258" spans="7:8" s="3" customFormat="1" x14ac:dyDescent="0.25">
      <c r="G258" s="11"/>
      <c r="H258" s="11"/>
    </row>
    <row r="259" spans="7:8" s="3" customFormat="1" x14ac:dyDescent="0.25">
      <c r="G259" s="11"/>
      <c r="H259" s="11"/>
    </row>
    <row r="260" spans="7:8" s="3" customFormat="1" x14ac:dyDescent="0.25">
      <c r="G260" s="11"/>
      <c r="H260" s="11"/>
    </row>
    <row r="261" spans="7:8" s="3" customFormat="1" x14ac:dyDescent="0.25">
      <c r="G261" s="11"/>
      <c r="H261" s="11"/>
    </row>
    <row r="262" spans="7:8" s="3" customFormat="1" x14ac:dyDescent="0.25">
      <c r="G262" s="11"/>
      <c r="H262" s="11"/>
    </row>
    <row r="263" spans="7:8" s="3" customFormat="1" x14ac:dyDescent="0.25">
      <c r="G263" s="11"/>
      <c r="H263" s="11"/>
    </row>
    <row r="264" spans="7:8" s="3" customFormat="1" x14ac:dyDescent="0.25">
      <c r="G264" s="11"/>
      <c r="H264" s="11"/>
    </row>
    <row r="265" spans="7:8" s="3" customFormat="1" x14ac:dyDescent="0.25">
      <c r="G265" s="11"/>
      <c r="H265" s="11"/>
    </row>
    <row r="266" spans="7:8" s="3" customFormat="1" x14ac:dyDescent="0.25">
      <c r="G266" s="11"/>
      <c r="H266" s="11"/>
    </row>
    <row r="267" spans="7:8" s="3" customFormat="1" x14ac:dyDescent="0.25">
      <c r="G267" s="11"/>
      <c r="H267" s="11"/>
    </row>
    <row r="268" spans="7:8" s="3" customFormat="1" x14ac:dyDescent="0.25">
      <c r="G268" s="11"/>
      <c r="H268" s="11"/>
    </row>
    <row r="269" spans="7:8" s="3" customFormat="1" x14ac:dyDescent="0.25">
      <c r="G269" s="11"/>
      <c r="H269" s="11"/>
    </row>
    <row r="270" spans="7:8" s="3" customFormat="1" x14ac:dyDescent="0.25">
      <c r="G270" s="11"/>
      <c r="H270" s="11"/>
    </row>
    <row r="271" spans="7:8" s="3" customFormat="1" x14ac:dyDescent="0.25">
      <c r="G271" s="11"/>
      <c r="H271" s="11"/>
    </row>
    <row r="272" spans="7:8" s="3" customFormat="1" x14ac:dyDescent="0.25">
      <c r="G272" s="11"/>
      <c r="H272" s="11"/>
    </row>
    <row r="273" spans="1:13" s="3" customFormat="1" x14ac:dyDescent="0.25">
      <c r="G273" s="11"/>
      <c r="H273" s="11"/>
    </row>
    <row r="274" spans="1:13" s="3" customFormat="1" x14ac:dyDescent="0.25">
      <c r="G274" s="11"/>
      <c r="H274" s="11"/>
    </row>
    <row r="275" spans="1:13" s="3" customFormat="1" x14ac:dyDescent="0.25">
      <c r="G275" s="11"/>
      <c r="H275" s="11"/>
    </row>
    <row r="276" spans="1:13" s="3" customFormat="1" x14ac:dyDescent="0.25">
      <c r="G276" s="11"/>
      <c r="H276" s="11"/>
    </row>
    <row r="277" spans="1:13" s="3" customFormat="1" x14ac:dyDescent="0.25">
      <c r="G277" s="11"/>
      <c r="H277" s="11"/>
    </row>
    <row r="278" spans="1:13" s="3" customFormat="1" x14ac:dyDescent="0.25">
      <c r="G278" s="11"/>
      <c r="H278" s="11"/>
    </row>
    <row r="279" spans="1:13" s="3" customFormat="1" x14ac:dyDescent="0.25">
      <c r="G279" s="11"/>
      <c r="H279" s="11"/>
    </row>
    <row r="280" spans="1:13" s="3" customFormat="1" x14ac:dyDescent="0.25">
      <c r="A280" s="2"/>
      <c r="B280" s="2"/>
      <c r="C280" s="2"/>
      <c r="D280" s="2"/>
      <c r="E280" s="2"/>
      <c r="F280" s="2"/>
      <c r="G280" s="12"/>
      <c r="H280" s="12"/>
      <c r="I280" s="2"/>
      <c r="J280" s="2"/>
      <c r="K280" s="2"/>
      <c r="L280" s="2"/>
      <c r="M280" s="2"/>
    </row>
    <row r="281" spans="1:13" s="3" customFormat="1" x14ac:dyDescent="0.25">
      <c r="A281" s="2"/>
      <c r="B281" s="2"/>
      <c r="C281" s="2"/>
      <c r="D281" s="2"/>
      <c r="E281" s="2"/>
      <c r="F281" s="2"/>
      <c r="G281" s="12"/>
      <c r="H281" s="12"/>
      <c r="I281" s="2"/>
      <c r="J281" s="2"/>
      <c r="K281" s="2"/>
      <c r="L281" s="2"/>
      <c r="M281" s="2"/>
    </row>
    <row r="282" spans="1:13" s="3" customFormat="1" x14ac:dyDescent="0.25">
      <c r="A282" s="2"/>
      <c r="B282" s="2"/>
      <c r="C282" s="2"/>
      <c r="D282" s="2"/>
      <c r="E282" s="2"/>
      <c r="F282" s="2"/>
      <c r="G282" s="12"/>
      <c r="H282" s="12"/>
      <c r="I282" s="2"/>
      <c r="J282" s="2"/>
      <c r="K282" s="2"/>
      <c r="L282" s="2"/>
      <c r="M282" s="2"/>
    </row>
    <row r="283" spans="1:13" s="3" customFormat="1" x14ac:dyDescent="0.25">
      <c r="A283" s="2"/>
      <c r="B283" s="2"/>
      <c r="C283" s="2"/>
      <c r="D283" s="2"/>
      <c r="E283" s="2"/>
      <c r="F283" s="2"/>
      <c r="G283" s="12"/>
      <c r="H283" s="12"/>
      <c r="I283" s="2"/>
      <c r="J283" s="2"/>
      <c r="K283" s="2"/>
      <c r="L283" s="2"/>
      <c r="M283" s="2"/>
    </row>
    <row r="284" spans="1:13" s="3" customFormat="1" x14ac:dyDescent="0.25">
      <c r="A284" s="2"/>
      <c r="B284" s="2"/>
      <c r="C284" s="2"/>
      <c r="D284" s="2"/>
      <c r="E284" s="2"/>
      <c r="F284" s="2"/>
      <c r="G284" s="12"/>
      <c r="H284" s="12"/>
      <c r="I284" s="2"/>
      <c r="J284" s="2"/>
      <c r="K284" s="2"/>
      <c r="L284" s="2"/>
      <c r="M284" s="2"/>
    </row>
    <row r="285" spans="1:13" s="3" customFormat="1" x14ac:dyDescent="0.25">
      <c r="A285" s="2"/>
      <c r="B285" s="2"/>
      <c r="C285" s="2"/>
      <c r="D285" s="2"/>
      <c r="E285" s="2"/>
      <c r="F285" s="2"/>
      <c r="G285" s="12"/>
      <c r="H285" s="12"/>
      <c r="I285" s="2"/>
      <c r="J285" s="2"/>
      <c r="K285" s="2"/>
      <c r="L285" s="2"/>
      <c r="M285" s="2"/>
    </row>
    <row r="286" spans="1:13" s="3" customFormat="1" x14ac:dyDescent="0.25">
      <c r="A286" s="2"/>
      <c r="B286" s="2"/>
      <c r="C286" s="2"/>
      <c r="D286" s="2"/>
      <c r="E286" s="2"/>
      <c r="F286" s="2"/>
      <c r="G286" s="12"/>
      <c r="H286" s="12"/>
      <c r="I286" s="2"/>
      <c r="J286" s="2"/>
      <c r="K286" s="2"/>
      <c r="L286" s="2"/>
      <c r="M286" s="2"/>
    </row>
    <row r="287" spans="1:13" s="3" customFormat="1" x14ac:dyDescent="0.25">
      <c r="A287" s="2"/>
      <c r="B287" s="2"/>
      <c r="C287" s="2"/>
      <c r="D287" s="2"/>
      <c r="E287" s="2"/>
      <c r="F287" s="2"/>
      <c r="G287" s="12"/>
      <c r="H287" s="12"/>
      <c r="I287" s="2"/>
      <c r="J287" s="2"/>
      <c r="K287" s="2"/>
      <c r="L287" s="2"/>
      <c r="M287" s="2"/>
    </row>
    <row r="288" spans="1:13" s="3" customFormat="1" x14ac:dyDescent="0.25">
      <c r="A288" s="2"/>
      <c r="B288" s="2"/>
      <c r="C288" s="2"/>
      <c r="D288" s="2"/>
      <c r="E288" s="2"/>
      <c r="F288" s="2"/>
      <c r="G288" s="12"/>
      <c r="H288" s="12"/>
      <c r="I288" s="2"/>
      <c r="J288" s="2"/>
      <c r="K288" s="2"/>
      <c r="L288" s="2"/>
      <c r="M288" s="2"/>
    </row>
    <row r="289" spans="1:13" s="3" customFormat="1" x14ac:dyDescent="0.25">
      <c r="A289" s="2"/>
      <c r="B289" s="2"/>
      <c r="C289" s="2"/>
      <c r="D289" s="2"/>
      <c r="E289" s="2"/>
      <c r="F289" s="2"/>
      <c r="G289" s="12"/>
      <c r="H289" s="12"/>
      <c r="I289" s="2"/>
      <c r="J289" s="2"/>
      <c r="K289" s="2"/>
      <c r="L289" s="2"/>
      <c r="M289" s="2"/>
    </row>
    <row r="290" spans="1:13" s="3" customFormat="1" x14ac:dyDescent="0.25">
      <c r="A290" s="2"/>
      <c r="B290" s="2"/>
      <c r="C290" s="2"/>
      <c r="D290" s="2"/>
      <c r="E290" s="2"/>
      <c r="F290" s="2"/>
      <c r="G290" s="12"/>
      <c r="H290" s="12"/>
      <c r="I290" s="2"/>
      <c r="J290" s="2"/>
      <c r="K290" s="2"/>
      <c r="L290" s="2"/>
      <c r="M290" s="2"/>
    </row>
    <row r="291" spans="1:13" s="3" customFormat="1" x14ac:dyDescent="0.25">
      <c r="A291" s="2"/>
      <c r="B291" s="2"/>
      <c r="C291" s="2"/>
      <c r="D291" s="2"/>
      <c r="E291" s="2"/>
      <c r="F291" s="2"/>
      <c r="G291" s="12"/>
      <c r="H291" s="12"/>
      <c r="I291" s="2"/>
      <c r="J291" s="2"/>
      <c r="K291" s="2"/>
      <c r="L291" s="2"/>
      <c r="M291" s="2"/>
    </row>
    <row r="292" spans="1:13" s="3" customFormat="1" x14ac:dyDescent="0.25">
      <c r="A292" s="2"/>
      <c r="B292" s="2"/>
      <c r="C292" s="2"/>
      <c r="D292" s="2"/>
      <c r="E292" s="2"/>
      <c r="F292" s="2"/>
      <c r="G292" s="12"/>
      <c r="H292" s="12"/>
      <c r="I292" s="2"/>
      <c r="J292" s="2"/>
      <c r="K292" s="2"/>
      <c r="L292" s="2"/>
      <c r="M292" s="2"/>
    </row>
    <row r="293" spans="1:13" s="3" customFormat="1" x14ac:dyDescent="0.25">
      <c r="A293" s="2"/>
      <c r="B293" s="2"/>
      <c r="C293" s="2"/>
      <c r="D293" s="2"/>
      <c r="E293" s="2"/>
      <c r="F293" s="2"/>
      <c r="G293" s="12"/>
      <c r="H293" s="12"/>
      <c r="I293" s="2"/>
      <c r="J293" s="2"/>
      <c r="K293" s="2"/>
      <c r="L293" s="2"/>
      <c r="M293" s="2"/>
    </row>
    <row r="294" spans="1:13" s="3" customFormat="1" x14ac:dyDescent="0.25">
      <c r="A294" s="2"/>
      <c r="B294" s="2"/>
      <c r="C294" s="2"/>
      <c r="D294" s="2"/>
      <c r="E294" s="2"/>
      <c r="F294" s="2"/>
      <c r="G294" s="12"/>
      <c r="H294" s="12"/>
      <c r="I294" s="2"/>
      <c r="J294" s="2"/>
      <c r="K294" s="2"/>
      <c r="L294" s="2"/>
      <c r="M294" s="2"/>
    </row>
    <row r="295" spans="1:13" s="3" customFormat="1" x14ac:dyDescent="0.25">
      <c r="A295" s="2"/>
      <c r="B295" s="2"/>
      <c r="C295" s="2"/>
      <c r="D295" s="2"/>
      <c r="E295" s="2"/>
      <c r="F295" s="2"/>
      <c r="G295" s="12"/>
      <c r="H295" s="1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2"/>
      <c r="G296" s="12"/>
      <c r="H296" s="1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2"/>
      <c r="G297" s="12"/>
      <c r="H297" s="1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2"/>
      <c r="G298" s="12"/>
      <c r="H298" s="1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12"/>
      <c r="H299" s="1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12"/>
      <c r="H300" s="1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12"/>
      <c r="H301" s="1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12"/>
      <c r="H302" s="1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12"/>
      <c r="H303" s="1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12"/>
      <c r="H304" s="1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12"/>
      <c r="H305" s="1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12"/>
      <c r="H306" s="1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12"/>
      <c r="H307" s="1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12"/>
      <c r="H308" s="1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12"/>
      <c r="H309" s="1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12"/>
      <c r="H310" s="1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12"/>
      <c r="H311" s="1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12"/>
      <c r="H312" s="1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12"/>
      <c r="H313" s="1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12"/>
      <c r="H314" s="1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12"/>
      <c r="H315" s="1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12"/>
      <c r="H316" s="1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12"/>
      <c r="H317" s="1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12"/>
      <c r="H318" s="1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12"/>
      <c r="H319" s="1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12"/>
      <c r="H320" s="1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12"/>
      <c r="H321" s="1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12"/>
      <c r="H322" s="1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12"/>
      <c r="H323" s="1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12"/>
      <c r="H324" s="1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12"/>
      <c r="H325" s="1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12"/>
      <c r="H326" s="1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12"/>
      <c r="H327" s="1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12"/>
      <c r="H328" s="1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12"/>
      <c r="H329" s="1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12"/>
      <c r="H330" s="1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12"/>
      <c r="H331" s="1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12"/>
      <c r="H332" s="1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12"/>
      <c r="H333" s="1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12"/>
      <c r="H334" s="1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12"/>
      <c r="H335" s="1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12"/>
      <c r="H336" s="1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12"/>
      <c r="H337" s="1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12"/>
      <c r="H338" s="1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12"/>
      <c r="H339" s="1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12"/>
      <c r="H340" s="1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12"/>
      <c r="H341" s="1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12"/>
      <c r="H342" s="1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12"/>
      <c r="H343" s="1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12"/>
      <c r="H344" s="1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12"/>
      <c r="H345" s="1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12"/>
      <c r="H346" s="1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12"/>
      <c r="H347" s="1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12"/>
      <c r="H348" s="1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12"/>
      <c r="H349" s="1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12"/>
      <c r="H350" s="1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12"/>
      <c r="H351" s="1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12"/>
      <c r="H352" s="1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12"/>
      <c r="H353" s="1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12"/>
      <c r="H354" s="1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12"/>
      <c r="H355" s="1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12"/>
      <c r="H356" s="1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12"/>
      <c r="H357" s="1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12"/>
      <c r="H358" s="1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12"/>
      <c r="H359" s="1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12"/>
      <c r="H360" s="1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12"/>
      <c r="H361" s="1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12"/>
      <c r="H362" s="1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12"/>
      <c r="H363" s="1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12"/>
      <c r="H364" s="1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12"/>
      <c r="H365" s="1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12"/>
      <c r="H366" s="1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12"/>
      <c r="H367" s="1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12"/>
      <c r="H368" s="1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12"/>
      <c r="H369" s="1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12"/>
      <c r="H370" s="1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12"/>
      <c r="H371" s="1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12"/>
      <c r="H372" s="1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12"/>
      <c r="H373" s="1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12"/>
      <c r="H374" s="1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12"/>
      <c r="H375" s="1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12"/>
      <c r="H376" s="1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12"/>
      <c r="H377" s="1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12"/>
      <c r="H378" s="1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12"/>
      <c r="H379" s="1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12"/>
      <c r="H380" s="1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12"/>
      <c r="H381" s="1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12"/>
      <c r="H382" s="1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12"/>
      <c r="H383" s="1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12"/>
      <c r="H384" s="1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12"/>
      <c r="H385" s="1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12"/>
      <c r="H386" s="1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12"/>
      <c r="H387" s="1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12"/>
      <c r="H388" s="1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12"/>
      <c r="H389" s="1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12"/>
      <c r="H390" s="1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12"/>
      <c r="H391" s="1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12"/>
      <c r="H392" s="1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12"/>
      <c r="H393" s="1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12"/>
      <c r="H394" s="1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12"/>
      <c r="H395" s="1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12"/>
      <c r="H396" s="1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12"/>
      <c r="H397" s="1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12"/>
      <c r="H398" s="1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12"/>
      <c r="H399" s="1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12"/>
      <c r="H400" s="1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12"/>
      <c r="H401" s="1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12"/>
      <c r="H402" s="1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12"/>
      <c r="H403" s="1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12"/>
      <c r="H404" s="1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12"/>
      <c r="H405" s="1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12"/>
      <c r="H406" s="1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12"/>
      <c r="H407" s="1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12"/>
      <c r="H408" s="1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12"/>
      <c r="H409" s="1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12"/>
      <c r="H410" s="1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12"/>
      <c r="H411" s="1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12"/>
      <c r="H412" s="1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12"/>
      <c r="H413" s="1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12"/>
      <c r="H414" s="1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12"/>
      <c r="H415" s="1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12"/>
      <c r="H416" s="1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12"/>
      <c r="H417" s="1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12"/>
      <c r="H418" s="1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12"/>
      <c r="H419" s="1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12"/>
      <c r="H420" s="1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12"/>
      <c r="H421" s="1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12"/>
      <c r="H422" s="1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12"/>
      <c r="H423" s="1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12"/>
      <c r="H424" s="1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12"/>
      <c r="H425" s="1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12"/>
      <c r="H426" s="1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12"/>
      <c r="H427" s="1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12"/>
      <c r="H428" s="1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12"/>
      <c r="H429" s="1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12"/>
      <c r="H430" s="1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12"/>
      <c r="H431" s="1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12"/>
      <c r="H432" s="1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12"/>
      <c r="H433" s="1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12"/>
      <c r="H434" s="1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12"/>
      <c r="H435" s="1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12"/>
      <c r="H436" s="1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12"/>
      <c r="H437" s="1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12"/>
      <c r="H438" s="1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12"/>
      <c r="H439" s="1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12"/>
      <c r="H440" s="1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12"/>
      <c r="H441" s="1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12"/>
      <c r="H442" s="1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12"/>
      <c r="H443" s="1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12"/>
      <c r="H444" s="1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12"/>
      <c r="H445" s="1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12"/>
      <c r="H446" s="1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12"/>
      <c r="H447" s="1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12"/>
      <c r="H448" s="1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12"/>
      <c r="H449" s="1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12"/>
      <c r="H450" s="1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12"/>
      <c r="H451" s="1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12"/>
      <c r="H452" s="1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12"/>
      <c r="H453" s="1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12"/>
      <c r="H454" s="1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12"/>
      <c r="H455" s="1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12"/>
      <c r="H456" s="12"/>
      <c r="I456" s="2"/>
      <c r="J456" s="2"/>
      <c r="K456" s="2"/>
      <c r="L456" s="2"/>
      <c r="M456" s="2"/>
    </row>
  </sheetData>
  <autoFilter ref="A3:M5" xr:uid="{4A691746-2692-4700-95ED-DE059A18E3E0}">
    <sortState xmlns:xlrd2="http://schemas.microsoft.com/office/spreadsheetml/2017/richdata2" ref="A8:M9">
      <sortCondition descending="1" ref="L3:L5"/>
    </sortState>
  </autoFilter>
  <mergeCells count="16">
    <mergeCell ref="L3:L5"/>
    <mergeCell ref="M3:M5"/>
    <mergeCell ref="A1:K1"/>
    <mergeCell ref="L1:M1"/>
    <mergeCell ref="E3:E5"/>
    <mergeCell ref="G3:G5"/>
    <mergeCell ref="H3:H5"/>
    <mergeCell ref="I3:I5"/>
    <mergeCell ref="C3:C5"/>
    <mergeCell ref="A2:D2"/>
    <mergeCell ref="A3:A5"/>
    <mergeCell ref="B3:B5"/>
    <mergeCell ref="D3:D5"/>
    <mergeCell ref="F3:F5"/>
    <mergeCell ref="J3:J5"/>
    <mergeCell ref="K3:K5"/>
  </mergeCells>
  <hyperlinks>
    <hyperlink ref="L1:M1" location="'Table of Contents'!A1" display="Click Here to Return to Table of Contents" xr:uid="{2FB34210-011F-43AF-AC65-28B2D1952D3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F962-8766-470A-870A-9573D40B07CB}">
  <sheetPr>
    <tabColor rgb="FF00B0F0"/>
    <pageSetUpPr fitToPage="1"/>
  </sheetPr>
  <dimension ref="A1:AI463"/>
  <sheetViews>
    <sheetView zoomScale="60" zoomScaleNormal="60" workbookViewId="0">
      <pane ySplit="1" topLeftCell="A2" activePane="bottomLeft" state="frozen"/>
      <selection activeCell="AP3" sqref="AP3"/>
      <selection pane="bottomLeft" activeCell="C30" sqref="C30"/>
    </sheetView>
  </sheetViews>
  <sheetFormatPr defaultColWidth="9.109375" defaultRowHeight="15" x14ac:dyDescent="0.25"/>
  <cols>
    <col min="1" max="1" width="17.33203125" style="2" bestFit="1" customWidth="1"/>
    <col min="2" max="2" width="30.88671875" style="2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61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1"/>
      <c r="B6" s="36" t="s">
        <v>125</v>
      </c>
      <c r="C6" s="36" t="s">
        <v>303</v>
      </c>
      <c r="D6" s="44"/>
      <c r="E6" s="7">
        <v>8</v>
      </c>
      <c r="F6" s="7">
        <v>19</v>
      </c>
      <c r="G6" s="7">
        <f>2*22</f>
        <v>44</v>
      </c>
      <c r="H6" s="7">
        <v>17</v>
      </c>
      <c r="I6" s="32">
        <v>21</v>
      </c>
      <c r="J6" s="7">
        <f>2*26</f>
        <v>52</v>
      </c>
      <c r="K6" s="27">
        <f>SUM(D6:J6)</f>
        <v>161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1"/>
      <c r="B7" s="16" t="s">
        <v>55</v>
      </c>
      <c r="C7" s="16" t="s">
        <v>119</v>
      </c>
      <c r="D7" s="7">
        <v>21</v>
      </c>
      <c r="E7" s="7">
        <v>19</v>
      </c>
      <c r="F7" s="7">
        <v>15</v>
      </c>
      <c r="G7" s="45"/>
      <c r="H7" s="32">
        <v>21</v>
      </c>
      <c r="I7" s="32">
        <v>16</v>
      </c>
      <c r="J7" s="7">
        <f>2*15</f>
        <v>30</v>
      </c>
      <c r="K7" s="7">
        <f>SUM(D7:J7)</f>
        <v>122</v>
      </c>
      <c r="L7" s="41">
        <v>2</v>
      </c>
      <c r="M7" s="26"/>
    </row>
    <row r="8" spans="1:18" s="8" customFormat="1" ht="20.100000000000001" customHeight="1" x14ac:dyDescent="0.25">
      <c r="A8" s="41"/>
      <c r="B8" s="15" t="s">
        <v>384</v>
      </c>
      <c r="C8" s="15" t="s">
        <v>120</v>
      </c>
      <c r="D8" s="7">
        <v>13</v>
      </c>
      <c r="E8" s="7">
        <v>10</v>
      </c>
      <c r="F8" s="32">
        <v>18</v>
      </c>
      <c r="G8" s="7">
        <f>2*9</f>
        <v>18</v>
      </c>
      <c r="H8" s="32">
        <v>15</v>
      </c>
      <c r="I8" s="32">
        <v>13</v>
      </c>
      <c r="J8" s="7">
        <f>2*16</f>
        <v>32</v>
      </c>
      <c r="K8" s="7">
        <f>SUM(D8:J8)</f>
        <v>119</v>
      </c>
      <c r="L8" s="41">
        <v>3</v>
      </c>
    </row>
    <row r="9" spans="1:18" s="9" customFormat="1" ht="20.100000000000001" customHeight="1" x14ac:dyDescent="0.25">
      <c r="A9" s="41"/>
      <c r="B9" s="16" t="s">
        <v>99</v>
      </c>
      <c r="C9" s="16" t="s">
        <v>72</v>
      </c>
      <c r="D9" s="7">
        <v>12</v>
      </c>
      <c r="E9" s="44"/>
      <c r="F9" s="32">
        <v>15</v>
      </c>
      <c r="G9" s="32">
        <f>2*15</f>
        <v>30</v>
      </c>
      <c r="H9" s="44"/>
      <c r="I9" s="32">
        <v>16</v>
      </c>
      <c r="J9" s="32">
        <f>2*11</f>
        <v>22</v>
      </c>
      <c r="K9" s="7">
        <f>SUM(D9:J9)</f>
        <v>95</v>
      </c>
      <c r="L9" s="41">
        <v>4</v>
      </c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40"/>
      <c r="B10" s="15" t="s">
        <v>263</v>
      </c>
      <c r="C10" s="15" t="s">
        <v>121</v>
      </c>
      <c r="D10" s="7">
        <v>20</v>
      </c>
      <c r="E10" s="7">
        <v>15</v>
      </c>
      <c r="F10" s="32">
        <v>15</v>
      </c>
      <c r="G10" s="32">
        <f>2*12</f>
        <v>24</v>
      </c>
      <c r="H10" s="44"/>
      <c r="I10" s="44"/>
      <c r="J10" s="44"/>
      <c r="K10" s="7">
        <f>SUM(D10:J10)</f>
        <v>74</v>
      </c>
      <c r="L10" s="41">
        <v>5</v>
      </c>
    </row>
    <row r="11" spans="1:18" s="8" customFormat="1" ht="20.100000000000001" customHeight="1" x14ac:dyDescent="0.25">
      <c r="A11" s="40"/>
      <c r="B11" s="14" t="s">
        <v>126</v>
      </c>
      <c r="C11" s="14" t="s">
        <v>122</v>
      </c>
      <c r="D11" s="44"/>
      <c r="E11" s="50">
        <v>3</v>
      </c>
      <c r="F11" s="44"/>
      <c r="G11" s="45"/>
      <c r="H11" s="45"/>
      <c r="I11" s="45"/>
      <c r="J11" s="32">
        <f>2*16</f>
        <v>32</v>
      </c>
      <c r="K11" s="7">
        <f>SUM(I11:J11)</f>
        <v>32</v>
      </c>
      <c r="L11" s="41">
        <v>6</v>
      </c>
    </row>
    <row r="12" spans="1:18" s="8" customFormat="1" ht="20.100000000000001" customHeight="1" x14ac:dyDescent="0.25">
      <c r="A12" s="38"/>
      <c r="B12" s="14" t="s">
        <v>130</v>
      </c>
      <c r="C12" s="15" t="s">
        <v>129</v>
      </c>
      <c r="D12" s="50">
        <v>11</v>
      </c>
      <c r="E12" s="50">
        <v>24</v>
      </c>
      <c r="F12" s="50">
        <v>6</v>
      </c>
      <c r="G12" s="50">
        <f>2*16</f>
        <v>32</v>
      </c>
      <c r="H12" s="50">
        <v>19</v>
      </c>
      <c r="I12" s="32">
        <v>18</v>
      </c>
      <c r="J12" s="45"/>
      <c r="K12" s="7">
        <f>SUM(I12:J12)</f>
        <v>18</v>
      </c>
      <c r="L12" s="42"/>
      <c r="M12" s="9"/>
      <c r="N12" s="9"/>
      <c r="O12" s="9"/>
      <c r="P12" s="9"/>
      <c r="Q12" s="9"/>
      <c r="R12" s="9"/>
    </row>
    <row r="13" spans="1:18" s="8" customFormat="1" ht="20.100000000000001" customHeight="1" x14ac:dyDescent="0.25">
      <c r="A13" s="41"/>
      <c r="B13" s="15" t="s">
        <v>262</v>
      </c>
      <c r="C13" s="15" t="s">
        <v>261</v>
      </c>
      <c r="D13" s="44"/>
      <c r="E13" s="44"/>
      <c r="F13" s="44"/>
      <c r="G13" s="7">
        <f>2*7</f>
        <v>14</v>
      </c>
      <c r="H13" s="44"/>
      <c r="I13" s="45"/>
      <c r="J13" s="45"/>
      <c r="K13" s="7">
        <f>SUM(D13:J13)</f>
        <v>14</v>
      </c>
      <c r="L13" s="42"/>
      <c r="M13" s="9"/>
      <c r="N13" s="9"/>
      <c r="O13" s="9"/>
      <c r="P13" s="9"/>
      <c r="Q13" s="9"/>
      <c r="R13" s="9"/>
    </row>
    <row r="14" spans="1:18" s="9" customFormat="1" ht="20.100000000000001" customHeight="1" x14ac:dyDescent="0.25">
      <c r="A14" s="41"/>
      <c r="B14" s="16" t="s">
        <v>258</v>
      </c>
      <c r="C14" s="16" t="s">
        <v>257</v>
      </c>
      <c r="D14" s="44"/>
      <c r="E14" s="44"/>
      <c r="F14" s="44"/>
      <c r="G14" s="7">
        <f>2*6</f>
        <v>12</v>
      </c>
      <c r="H14" s="44"/>
      <c r="I14" s="45"/>
      <c r="J14" s="45"/>
      <c r="K14" s="7">
        <f>SUM(D14:J14)</f>
        <v>12</v>
      </c>
      <c r="L14" s="42"/>
      <c r="M14" s="8"/>
      <c r="N14" s="8"/>
      <c r="O14" s="8"/>
      <c r="P14" s="8"/>
      <c r="Q14" s="8"/>
      <c r="R14" s="8"/>
    </row>
    <row r="15" spans="1:18" s="8" customFormat="1" ht="20.100000000000001" customHeight="1" x14ac:dyDescent="0.25">
      <c r="A15" s="41"/>
      <c r="B15" s="15" t="s">
        <v>308</v>
      </c>
      <c r="C15" s="15" t="s">
        <v>307</v>
      </c>
      <c r="D15" s="44"/>
      <c r="E15" s="44"/>
      <c r="F15" s="44"/>
      <c r="G15" s="44"/>
      <c r="H15" s="7">
        <v>10</v>
      </c>
      <c r="I15" s="45"/>
      <c r="J15" s="45"/>
      <c r="K15" s="7">
        <f>SUM(D15:J15)</f>
        <v>10</v>
      </c>
      <c r="L15" s="42"/>
      <c r="M15" s="9"/>
      <c r="N15" s="9"/>
      <c r="O15" s="9"/>
      <c r="P15" s="9"/>
      <c r="Q15" s="9"/>
      <c r="R15" s="9"/>
    </row>
    <row r="16" spans="1:18" s="3" customFormat="1" x14ac:dyDescent="0.25">
      <c r="A16" s="41"/>
      <c r="B16" s="14" t="s">
        <v>99</v>
      </c>
      <c r="C16" s="15" t="s">
        <v>266</v>
      </c>
      <c r="D16" s="44"/>
      <c r="E16" s="44"/>
      <c r="F16" s="44"/>
      <c r="G16" s="44"/>
      <c r="H16" s="7">
        <v>6</v>
      </c>
      <c r="I16" s="45"/>
      <c r="J16" s="45"/>
      <c r="K16" s="7">
        <f>SUM(D16:J16)</f>
        <v>6</v>
      </c>
      <c r="L16" s="42"/>
    </row>
    <row r="17" spans="1:18" s="3" customFormat="1" x14ac:dyDescent="0.25">
      <c r="A17" s="41"/>
      <c r="B17" s="14" t="s">
        <v>127</v>
      </c>
      <c r="C17" s="14" t="s">
        <v>128</v>
      </c>
      <c r="D17" s="44"/>
      <c r="E17" s="7">
        <v>1</v>
      </c>
      <c r="F17" s="44"/>
      <c r="G17" s="44"/>
      <c r="H17" s="44"/>
      <c r="I17" s="45"/>
      <c r="J17" s="44"/>
      <c r="K17" s="7">
        <f>SUM(D17:J17)</f>
        <v>1</v>
      </c>
      <c r="L17" s="42"/>
    </row>
    <row r="18" spans="1:18" s="8" customFormat="1" ht="20.100000000000001" customHeight="1" x14ac:dyDescent="0.25">
      <c r="A18" s="39"/>
      <c r="B18" s="14" t="s">
        <v>260</v>
      </c>
      <c r="C18" s="14" t="s">
        <v>259</v>
      </c>
      <c r="D18" s="44"/>
      <c r="E18" s="44"/>
      <c r="F18" s="44"/>
      <c r="G18" s="50">
        <f>2*1</f>
        <v>2</v>
      </c>
      <c r="H18" s="44"/>
      <c r="I18" s="44"/>
      <c r="J18" s="45"/>
      <c r="K18" s="7">
        <f>SUM(I18:J18)</f>
        <v>0</v>
      </c>
      <c r="L18" s="42"/>
      <c r="M18" s="9"/>
      <c r="N18" s="9"/>
      <c r="O18" s="9"/>
      <c r="P18" s="9"/>
      <c r="Q18" s="9"/>
      <c r="R18" s="9"/>
    </row>
    <row r="19" spans="1:18" s="3" customFormat="1" x14ac:dyDescent="0.25">
      <c r="A19" s="38"/>
      <c r="B19" s="14" t="s">
        <v>117</v>
      </c>
      <c r="C19" s="15" t="s">
        <v>118</v>
      </c>
      <c r="D19" s="50">
        <v>11</v>
      </c>
      <c r="E19" s="50">
        <v>8</v>
      </c>
      <c r="F19" s="44"/>
      <c r="G19" s="44"/>
      <c r="H19" s="44"/>
      <c r="I19" s="45"/>
      <c r="J19" s="45"/>
      <c r="K19" s="7">
        <f>SUM(I19:J19)</f>
        <v>0</v>
      </c>
      <c r="L19" s="42"/>
    </row>
    <row r="20" spans="1:18" s="3" customFormat="1" x14ac:dyDescent="0.25">
      <c r="A20" s="39"/>
      <c r="B20" s="16" t="s">
        <v>124</v>
      </c>
      <c r="C20" s="16" t="s">
        <v>123</v>
      </c>
      <c r="D20" s="44"/>
      <c r="E20" s="50">
        <v>0</v>
      </c>
      <c r="F20" s="44"/>
      <c r="G20" s="44"/>
      <c r="H20" s="44"/>
      <c r="I20" s="45"/>
      <c r="J20" s="45"/>
      <c r="K20" s="7">
        <f>SUM(D20:J20)</f>
        <v>0</v>
      </c>
      <c r="L20" s="42"/>
    </row>
    <row r="21" spans="1:18" s="3" customFormat="1" x14ac:dyDescent="0.25"/>
    <row r="22" spans="1:18" s="3" customFormat="1" x14ac:dyDescent="0.25"/>
    <row r="23" spans="1:18" s="3" customFormat="1" x14ac:dyDescent="0.25"/>
    <row r="24" spans="1:18" s="3" customFormat="1" x14ac:dyDescent="0.25"/>
    <row r="25" spans="1:18" s="3" customFormat="1" x14ac:dyDescent="0.25"/>
    <row r="26" spans="1:18" s="3" customFormat="1" x14ac:dyDescent="0.25"/>
    <row r="27" spans="1:18" s="3" customFormat="1" x14ac:dyDescent="0.25"/>
    <row r="28" spans="1:18" s="3" customFormat="1" x14ac:dyDescent="0.25"/>
    <row r="29" spans="1:18" s="3" customFormat="1" x14ac:dyDescent="0.25"/>
    <row r="30" spans="1:18" s="3" customFormat="1" x14ac:dyDescent="0.25"/>
    <row r="31" spans="1:18" s="3" customFormat="1" x14ac:dyDescent="0.25"/>
    <row r="32" spans="1:1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/>
    <row r="292" spans="1:12" s="3" customFormat="1" x14ac:dyDescent="0.25"/>
    <row r="293" spans="1:12" s="3" customFormat="1" x14ac:dyDescent="0.25"/>
    <row r="294" spans="1:12" s="3" customFormat="1" x14ac:dyDescent="0.25"/>
    <row r="295" spans="1:12" s="3" customFormat="1" x14ac:dyDescent="0.25"/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</sheetData>
  <autoFilter ref="A3:L20" xr:uid="{D344A02F-272D-467D-BCBF-619581A242BB}">
    <sortState xmlns:xlrd2="http://schemas.microsoft.com/office/spreadsheetml/2017/richdata2" ref="A8:L20">
      <sortCondition descending="1" ref="K3:K20"/>
    </sortState>
  </autoFilter>
  <mergeCells count="15">
    <mergeCell ref="C3:C5"/>
    <mergeCell ref="I3:I5"/>
    <mergeCell ref="A1:J1"/>
    <mergeCell ref="K1:L1"/>
    <mergeCell ref="K3:K5"/>
    <mergeCell ref="L3:L5"/>
    <mergeCell ref="F3:F5"/>
    <mergeCell ref="G3:G5"/>
    <mergeCell ref="H3:H5"/>
    <mergeCell ref="J3:J5"/>
    <mergeCell ref="A2:C2"/>
    <mergeCell ref="D3:D5"/>
    <mergeCell ref="E3:E5"/>
    <mergeCell ref="A3:A5"/>
    <mergeCell ref="B3:B5"/>
  </mergeCells>
  <hyperlinks>
    <hyperlink ref="K1:L1" location="'Table of Contents'!A1" display="Click Here to Return to Table of Contents" xr:uid="{52920978-0D06-4523-A39F-33184E05F17D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DBA3-39C5-468B-8FB3-54D4F747C783}">
  <sheetPr>
    <tabColor rgb="FFFF66CC"/>
  </sheetPr>
  <dimension ref="A1:U472"/>
  <sheetViews>
    <sheetView zoomScale="60" zoomScaleNormal="60" workbookViewId="0">
      <pane ySplit="1" topLeftCell="A2" activePane="bottomLeft" state="frozen"/>
      <selection activeCell="AP3" sqref="AP3"/>
      <selection pane="bottomLeft" activeCell="S8" sqref="S8:S13"/>
    </sheetView>
  </sheetViews>
  <sheetFormatPr defaultColWidth="9.109375" defaultRowHeight="17.399999999999999" x14ac:dyDescent="0.25"/>
  <cols>
    <col min="1" max="1" width="21.44140625" style="2" customWidth="1"/>
    <col min="2" max="2" width="26.33203125" style="2" bestFit="1" customWidth="1"/>
    <col min="3" max="3" width="19.33203125" style="2" customWidth="1"/>
    <col min="4" max="4" width="33.109375" style="2" customWidth="1"/>
    <col min="5" max="5" width="9.44140625" style="2" bestFit="1" customWidth="1"/>
    <col min="6" max="7" width="9.44140625" style="12" bestFit="1" customWidth="1"/>
    <col min="8" max="8" width="9.44140625" style="2" bestFit="1" customWidth="1"/>
    <col min="9" max="9" width="8.5546875" style="2" bestFit="1" customWidth="1"/>
    <col min="10" max="10" width="9.44140625" style="2" bestFit="1" customWidth="1"/>
    <col min="11" max="11" width="10.21875" style="2" bestFit="1" customWidth="1"/>
    <col min="12" max="12" width="10.109375" style="2" bestFit="1" customWidth="1"/>
    <col min="13" max="13" width="12.109375" style="1" bestFit="1" customWidth="1"/>
    <col min="14" max="20" width="8.6640625" style="1" customWidth="1"/>
    <col min="21" max="21" width="8.6640625" style="10" customWidth="1"/>
    <col min="22" max="32" width="8.6640625" style="1" customWidth="1"/>
    <col min="33" max="16384" width="9.109375" style="1"/>
  </cols>
  <sheetData>
    <row r="1" spans="1:13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</row>
    <row r="2" spans="1:13" s="4" customFormat="1" ht="61.2" customHeight="1" x14ac:dyDescent="0.25">
      <c r="A2" s="84" t="s">
        <v>68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</row>
    <row r="3" spans="1:13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</row>
    <row r="4" spans="1:13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</row>
    <row r="5" spans="1:13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</row>
    <row r="6" spans="1:13" s="8" customFormat="1" ht="20.100000000000001" customHeight="1" x14ac:dyDescent="0.25">
      <c r="A6" s="41"/>
      <c r="B6" s="37" t="s">
        <v>57</v>
      </c>
      <c r="C6" s="15" t="s">
        <v>24</v>
      </c>
      <c r="D6" s="37" t="s">
        <v>19</v>
      </c>
      <c r="E6" s="7">
        <v>21</v>
      </c>
      <c r="F6" s="44"/>
      <c r="G6" s="7">
        <v>15</v>
      </c>
      <c r="H6" s="7">
        <f>2*12</f>
        <v>24</v>
      </c>
      <c r="I6" s="7">
        <v>14</v>
      </c>
      <c r="J6" s="32">
        <v>9</v>
      </c>
      <c r="K6" s="7">
        <f>2*7</f>
        <v>14</v>
      </c>
      <c r="L6" s="27">
        <f t="shared" ref="L6:L17" si="0">SUM(E6:K6)</f>
        <v>97</v>
      </c>
      <c r="M6" s="40">
        <v>1</v>
      </c>
    </row>
    <row r="7" spans="1:13" s="8" customFormat="1" ht="20.100000000000001" customHeight="1" x14ac:dyDescent="0.25">
      <c r="A7" s="41"/>
      <c r="B7" s="14" t="s">
        <v>376</v>
      </c>
      <c r="C7" s="14" t="s">
        <v>376</v>
      </c>
      <c r="D7" s="14" t="s">
        <v>375</v>
      </c>
      <c r="E7" s="44"/>
      <c r="F7" s="44"/>
      <c r="G7" s="44"/>
      <c r="H7" s="7">
        <f>2*17</f>
        <v>34</v>
      </c>
      <c r="I7" s="44"/>
      <c r="J7" s="7">
        <v>8</v>
      </c>
      <c r="K7" s="7">
        <f>2*15</f>
        <v>30</v>
      </c>
      <c r="L7" s="7">
        <f t="shared" si="0"/>
        <v>72</v>
      </c>
      <c r="M7" s="41">
        <v>2</v>
      </c>
    </row>
    <row r="8" spans="1:13" s="8" customFormat="1" ht="20.100000000000001" customHeight="1" x14ac:dyDescent="0.25">
      <c r="A8" s="41"/>
      <c r="B8" s="14" t="s">
        <v>227</v>
      </c>
      <c r="C8" s="14" t="s">
        <v>228</v>
      </c>
      <c r="D8" s="15" t="s">
        <v>224</v>
      </c>
      <c r="E8" s="44"/>
      <c r="F8" s="7">
        <v>7</v>
      </c>
      <c r="G8" s="44"/>
      <c r="H8" s="7">
        <f>2*19</f>
        <v>38</v>
      </c>
      <c r="I8" s="44"/>
      <c r="J8" s="45"/>
      <c r="K8" s="7">
        <f>2*10</f>
        <v>20</v>
      </c>
      <c r="L8" s="7">
        <f t="shared" si="0"/>
        <v>65</v>
      </c>
      <c r="M8" s="41">
        <v>3</v>
      </c>
    </row>
    <row r="9" spans="1:13" s="9" customFormat="1" ht="20.100000000000001" customHeight="1" x14ac:dyDescent="0.25">
      <c r="A9" s="38"/>
      <c r="B9" s="16" t="s">
        <v>338</v>
      </c>
      <c r="C9" s="16" t="s">
        <v>338</v>
      </c>
      <c r="D9" s="16" t="s">
        <v>337</v>
      </c>
      <c r="E9" s="44"/>
      <c r="F9" s="44"/>
      <c r="G9" s="44"/>
      <c r="H9" s="45"/>
      <c r="I9" s="7">
        <v>4</v>
      </c>
      <c r="J9" s="32">
        <v>9</v>
      </c>
      <c r="K9" s="7">
        <f>2*14</f>
        <v>28</v>
      </c>
      <c r="L9" s="7">
        <f t="shared" si="0"/>
        <v>41</v>
      </c>
      <c r="M9" s="38"/>
    </row>
    <row r="10" spans="1:13" s="8" customFormat="1" ht="20.100000000000001" customHeight="1" x14ac:dyDescent="0.25">
      <c r="A10" s="38"/>
      <c r="B10" s="16" t="s">
        <v>335</v>
      </c>
      <c r="C10" s="16" t="s">
        <v>335</v>
      </c>
      <c r="D10" s="16" t="s">
        <v>334</v>
      </c>
      <c r="E10" s="44"/>
      <c r="F10" s="44"/>
      <c r="G10" s="44"/>
      <c r="H10" s="44"/>
      <c r="I10" s="7">
        <v>21</v>
      </c>
      <c r="J10" s="7">
        <v>19</v>
      </c>
      <c r="K10" s="44"/>
      <c r="L10" s="7">
        <f t="shared" si="0"/>
        <v>40</v>
      </c>
      <c r="M10" s="38"/>
    </row>
    <row r="11" spans="1:13" s="8" customFormat="1" ht="20.100000000000001" customHeight="1" x14ac:dyDescent="0.25">
      <c r="A11" s="41"/>
      <c r="B11" s="15" t="s">
        <v>380</v>
      </c>
      <c r="C11" s="15" t="s">
        <v>379</v>
      </c>
      <c r="D11" s="15" t="s">
        <v>378</v>
      </c>
      <c r="E11" s="44"/>
      <c r="F11" s="44"/>
      <c r="G11" s="44"/>
      <c r="H11" s="44"/>
      <c r="I11" s="44"/>
      <c r="J11" s="7">
        <v>5</v>
      </c>
      <c r="K11" s="7">
        <f>2*15</f>
        <v>30</v>
      </c>
      <c r="L11" s="7">
        <f t="shared" si="0"/>
        <v>35</v>
      </c>
      <c r="M11" s="41">
        <v>4</v>
      </c>
    </row>
    <row r="12" spans="1:13" s="8" customFormat="1" ht="19.5" customHeight="1" x14ac:dyDescent="0.25">
      <c r="A12" s="41"/>
      <c r="B12" s="15" t="s">
        <v>377</v>
      </c>
      <c r="C12" s="15" t="s">
        <v>24</v>
      </c>
      <c r="D12" s="15" t="s">
        <v>19</v>
      </c>
      <c r="E12" s="44"/>
      <c r="F12" s="44"/>
      <c r="G12" s="44"/>
      <c r="H12" s="44"/>
      <c r="I12" s="44"/>
      <c r="J12" s="7">
        <v>15</v>
      </c>
      <c r="K12" s="7">
        <f>2*1</f>
        <v>2</v>
      </c>
      <c r="L12" s="7">
        <f t="shared" si="0"/>
        <v>17</v>
      </c>
      <c r="M12" s="41">
        <v>5</v>
      </c>
    </row>
    <row r="13" spans="1:13" s="8" customFormat="1" ht="20.100000000000001" customHeight="1" x14ac:dyDescent="0.25">
      <c r="A13" s="41"/>
      <c r="B13" s="15" t="s">
        <v>93</v>
      </c>
      <c r="C13" s="15" t="s">
        <v>24</v>
      </c>
      <c r="D13" s="15" t="s">
        <v>20</v>
      </c>
      <c r="E13" s="7">
        <v>15</v>
      </c>
      <c r="F13" s="44"/>
      <c r="G13" s="44"/>
      <c r="H13" s="44"/>
      <c r="I13" s="44"/>
      <c r="J13" s="45"/>
      <c r="K13" s="44"/>
      <c r="L13" s="7">
        <f t="shared" si="0"/>
        <v>15</v>
      </c>
      <c r="M13" s="41">
        <v>6</v>
      </c>
    </row>
    <row r="14" spans="1:13" s="8" customFormat="1" ht="20.100000000000001" customHeight="1" x14ac:dyDescent="0.25">
      <c r="A14" s="41"/>
      <c r="B14" s="14" t="s">
        <v>232</v>
      </c>
      <c r="C14" s="14" t="s">
        <v>232</v>
      </c>
      <c r="D14" s="15" t="s">
        <v>229</v>
      </c>
      <c r="E14" s="44"/>
      <c r="F14" s="44"/>
      <c r="G14" s="7">
        <v>7</v>
      </c>
      <c r="H14" s="44"/>
      <c r="I14" s="44"/>
      <c r="J14" s="44"/>
      <c r="K14" s="44"/>
      <c r="L14" s="7">
        <f t="shared" si="0"/>
        <v>7</v>
      </c>
      <c r="M14" s="42"/>
    </row>
    <row r="15" spans="1:13" s="8" customFormat="1" ht="20.100000000000001" customHeight="1" x14ac:dyDescent="0.25">
      <c r="A15" s="40"/>
      <c r="B15" s="16" t="s">
        <v>226</v>
      </c>
      <c r="C15" s="16" t="s">
        <v>226</v>
      </c>
      <c r="D15" s="16" t="s">
        <v>225</v>
      </c>
      <c r="E15" s="44"/>
      <c r="F15" s="7">
        <v>5</v>
      </c>
      <c r="G15" s="44"/>
      <c r="H15" s="44"/>
      <c r="I15" s="44"/>
      <c r="J15" s="44"/>
      <c r="K15" s="44"/>
      <c r="L15" s="7">
        <f t="shared" si="0"/>
        <v>5</v>
      </c>
      <c r="M15" s="42"/>
    </row>
    <row r="16" spans="1:13" s="3" customFormat="1" ht="15" x14ac:dyDescent="0.25">
      <c r="A16" s="39"/>
      <c r="B16" s="14" t="s">
        <v>336</v>
      </c>
      <c r="C16" s="14" t="s">
        <v>24</v>
      </c>
      <c r="D16" s="14" t="s">
        <v>99</v>
      </c>
      <c r="E16" s="44"/>
      <c r="F16" s="44"/>
      <c r="G16" s="44"/>
      <c r="H16" s="44"/>
      <c r="I16" s="7">
        <v>5</v>
      </c>
      <c r="J16" s="44"/>
      <c r="K16" s="44"/>
      <c r="L16" s="7">
        <f t="shared" si="0"/>
        <v>5</v>
      </c>
      <c r="M16" s="42"/>
    </row>
    <row r="17" spans="1:13" s="3" customFormat="1" ht="15" x14ac:dyDescent="0.25">
      <c r="A17" s="41"/>
      <c r="B17" s="14" t="s">
        <v>266</v>
      </c>
      <c r="C17" s="14" t="s">
        <v>24</v>
      </c>
      <c r="D17" s="15" t="s">
        <v>99</v>
      </c>
      <c r="E17" s="44"/>
      <c r="F17" s="44"/>
      <c r="G17" s="44"/>
      <c r="H17" s="45"/>
      <c r="I17" s="44"/>
      <c r="J17" s="44"/>
      <c r="K17" s="7">
        <f>2*2</f>
        <v>4</v>
      </c>
      <c r="L17" s="7">
        <f t="shared" si="0"/>
        <v>4</v>
      </c>
      <c r="M17" s="42"/>
    </row>
    <row r="18" spans="1:13" s="3" customFormat="1" ht="15" x14ac:dyDescent="0.25">
      <c r="A18" s="39"/>
      <c r="B18" s="14" t="s">
        <v>381</v>
      </c>
      <c r="C18" s="14" t="s">
        <v>306</v>
      </c>
      <c r="D18" s="14" t="s">
        <v>230</v>
      </c>
      <c r="E18" s="44"/>
      <c r="F18" s="44"/>
      <c r="G18" s="54">
        <v>18</v>
      </c>
      <c r="H18" s="44"/>
      <c r="I18" s="44"/>
      <c r="J18" s="44"/>
      <c r="K18" s="44"/>
      <c r="L18" s="7">
        <f>SUM(H18:K18)</f>
        <v>0</v>
      </c>
      <c r="M18" s="42"/>
    </row>
    <row r="19" spans="1:13" s="3" customFormat="1" ht="15" x14ac:dyDescent="0.25">
      <c r="A19" s="38"/>
      <c r="B19" s="15" t="s">
        <v>92</v>
      </c>
      <c r="C19" s="15" t="s">
        <v>92</v>
      </c>
      <c r="D19" s="15" t="s">
        <v>223</v>
      </c>
      <c r="E19" s="54">
        <v>0</v>
      </c>
      <c r="F19" s="44"/>
      <c r="G19" s="44"/>
      <c r="H19" s="44"/>
      <c r="I19" s="44"/>
      <c r="J19" s="44"/>
      <c r="K19" s="44"/>
      <c r="L19" s="7">
        <f t="shared" ref="L19:L24" si="1">SUM(E19:K19)</f>
        <v>0</v>
      </c>
      <c r="M19" s="42"/>
    </row>
    <row r="20" spans="1:13" s="3" customFormat="1" ht="15" x14ac:dyDescent="0.25">
      <c r="A20" s="57"/>
      <c r="B20" s="15" t="s">
        <v>24</v>
      </c>
      <c r="C20" s="15" t="s">
        <v>24</v>
      </c>
      <c r="D20" s="14" t="s">
        <v>231</v>
      </c>
      <c r="E20" s="44"/>
      <c r="F20" s="44"/>
      <c r="G20" s="7">
        <v>0</v>
      </c>
      <c r="H20" s="44"/>
      <c r="I20" s="44"/>
      <c r="J20" s="44"/>
      <c r="K20" s="44"/>
      <c r="L20" s="7">
        <f t="shared" si="1"/>
        <v>0</v>
      </c>
      <c r="M20" s="42"/>
    </row>
    <row r="21" spans="1:13" s="3" customFormat="1" ht="15" x14ac:dyDescent="0.25">
      <c r="A21" s="17"/>
      <c r="B21" s="14"/>
      <c r="C21" s="14"/>
      <c r="D21" s="14"/>
      <c r="E21" s="44"/>
      <c r="F21" s="44"/>
      <c r="G21" s="44"/>
      <c r="H21" s="44"/>
      <c r="I21" s="44"/>
      <c r="J21" s="44"/>
      <c r="K21" s="44"/>
      <c r="L21" s="7">
        <f t="shared" si="1"/>
        <v>0</v>
      </c>
      <c r="M21" s="42"/>
    </row>
    <row r="22" spans="1:13" s="3" customFormat="1" ht="15" x14ac:dyDescent="0.25">
      <c r="A22" s="17"/>
      <c r="B22" s="15"/>
      <c r="C22" s="15"/>
      <c r="D22" s="15"/>
      <c r="E22" s="44"/>
      <c r="F22" s="44"/>
      <c r="G22" s="44"/>
      <c r="H22" s="44"/>
      <c r="I22" s="44"/>
      <c r="J22" s="44"/>
      <c r="K22" s="44"/>
      <c r="L22" s="7">
        <f t="shared" si="1"/>
        <v>0</v>
      </c>
      <c r="M22" s="7"/>
    </row>
    <row r="23" spans="1:13" s="3" customFormat="1" ht="15" x14ac:dyDescent="0.25">
      <c r="A23" s="17"/>
      <c r="B23" s="16"/>
      <c r="C23" s="16"/>
      <c r="D23" s="16"/>
      <c r="E23" s="44"/>
      <c r="F23" s="44"/>
      <c r="G23" s="44"/>
      <c r="H23" s="44"/>
      <c r="I23" s="44"/>
      <c r="J23" s="44"/>
      <c r="K23" s="44"/>
      <c r="L23" s="7">
        <f t="shared" si="1"/>
        <v>0</v>
      </c>
      <c r="M23" s="7"/>
    </row>
    <row r="24" spans="1:13" s="3" customFormat="1" ht="15" x14ac:dyDescent="0.25">
      <c r="A24" s="17"/>
      <c r="B24" s="16"/>
      <c r="C24" s="16"/>
      <c r="D24" s="16"/>
      <c r="E24" s="44"/>
      <c r="F24" s="44"/>
      <c r="G24" s="44"/>
      <c r="H24" s="44"/>
      <c r="I24" s="44"/>
      <c r="J24" s="44"/>
      <c r="K24" s="44"/>
      <c r="L24" s="7">
        <f t="shared" si="1"/>
        <v>0</v>
      </c>
      <c r="M24" s="43"/>
    </row>
    <row r="25" spans="1:13" s="3" customFormat="1" ht="15" x14ac:dyDescent="0.25"/>
    <row r="26" spans="1:13" s="3" customFormat="1" ht="15" x14ac:dyDescent="0.25"/>
    <row r="27" spans="1:13" s="3" customFormat="1" ht="15" x14ac:dyDescent="0.25"/>
    <row r="28" spans="1:13" s="3" customFormat="1" ht="15" x14ac:dyDescent="0.25"/>
    <row r="29" spans="1:13" s="3" customFormat="1" ht="15" x14ac:dyDescent="0.25"/>
    <row r="30" spans="1:13" s="3" customFormat="1" ht="15" x14ac:dyDescent="0.25"/>
    <row r="31" spans="1:13" s="3" customFormat="1" ht="15" x14ac:dyDescent="0.25"/>
    <row r="32" spans="1:13" s="3" customFormat="1" x14ac:dyDescent="0.25">
      <c r="F32" s="11"/>
      <c r="G32" s="11"/>
    </row>
    <row r="33" spans="6:7" s="3" customFormat="1" x14ac:dyDescent="0.25">
      <c r="F33" s="11"/>
      <c r="G33" s="11"/>
    </row>
    <row r="34" spans="6:7" s="3" customFormat="1" x14ac:dyDescent="0.25">
      <c r="F34" s="11"/>
      <c r="G34" s="11"/>
    </row>
    <row r="35" spans="6:7" s="3" customFormat="1" x14ac:dyDescent="0.25">
      <c r="F35" s="11"/>
      <c r="G35" s="11"/>
    </row>
    <row r="36" spans="6:7" s="3" customFormat="1" x14ac:dyDescent="0.25">
      <c r="F36" s="11"/>
      <c r="G36" s="11"/>
    </row>
    <row r="37" spans="6:7" s="3" customFormat="1" x14ac:dyDescent="0.25">
      <c r="F37" s="11"/>
      <c r="G37" s="11"/>
    </row>
    <row r="38" spans="6:7" s="3" customFormat="1" x14ac:dyDescent="0.25">
      <c r="F38" s="11"/>
      <c r="G38" s="11"/>
    </row>
    <row r="39" spans="6:7" s="3" customFormat="1" x14ac:dyDescent="0.25">
      <c r="F39" s="11"/>
      <c r="G39" s="11"/>
    </row>
    <row r="40" spans="6:7" s="3" customFormat="1" x14ac:dyDescent="0.25">
      <c r="F40" s="11"/>
      <c r="G40" s="11"/>
    </row>
    <row r="41" spans="6:7" s="3" customFormat="1" x14ac:dyDescent="0.25">
      <c r="F41" s="11"/>
      <c r="G41" s="11"/>
    </row>
    <row r="42" spans="6:7" s="3" customFormat="1" x14ac:dyDescent="0.25">
      <c r="F42" s="11"/>
      <c r="G42" s="11"/>
    </row>
    <row r="43" spans="6:7" s="3" customFormat="1" x14ac:dyDescent="0.25">
      <c r="F43" s="11"/>
      <c r="G43" s="11"/>
    </row>
    <row r="44" spans="6:7" s="3" customFormat="1" x14ac:dyDescent="0.25">
      <c r="F44" s="11"/>
      <c r="G44" s="11"/>
    </row>
    <row r="45" spans="6:7" s="3" customFormat="1" x14ac:dyDescent="0.25">
      <c r="F45" s="11"/>
      <c r="G45" s="11"/>
    </row>
    <row r="46" spans="6:7" s="3" customFormat="1" x14ac:dyDescent="0.25">
      <c r="F46" s="11"/>
      <c r="G46" s="11"/>
    </row>
    <row r="47" spans="6:7" s="3" customFormat="1" x14ac:dyDescent="0.25">
      <c r="F47" s="11"/>
      <c r="G47" s="11"/>
    </row>
    <row r="48" spans="6:7" s="3" customFormat="1" x14ac:dyDescent="0.25">
      <c r="F48" s="11"/>
      <c r="G48" s="11"/>
    </row>
    <row r="49" spans="6:7" s="3" customFormat="1" x14ac:dyDescent="0.25">
      <c r="F49" s="11"/>
      <c r="G49" s="11"/>
    </row>
    <row r="50" spans="6:7" s="3" customFormat="1" x14ac:dyDescent="0.25">
      <c r="F50" s="11"/>
      <c r="G50" s="11"/>
    </row>
    <row r="51" spans="6:7" s="3" customFormat="1" x14ac:dyDescent="0.25">
      <c r="F51" s="11"/>
      <c r="G51" s="11"/>
    </row>
    <row r="52" spans="6:7" s="3" customFormat="1" x14ac:dyDescent="0.25">
      <c r="F52" s="11"/>
      <c r="G52" s="11"/>
    </row>
    <row r="53" spans="6:7" s="3" customFormat="1" x14ac:dyDescent="0.25">
      <c r="F53" s="11"/>
      <c r="G53" s="11"/>
    </row>
    <row r="54" spans="6:7" s="3" customFormat="1" x14ac:dyDescent="0.25">
      <c r="F54" s="11"/>
      <c r="G54" s="11"/>
    </row>
    <row r="55" spans="6:7" s="3" customFormat="1" x14ac:dyDescent="0.25">
      <c r="F55" s="11"/>
      <c r="G55" s="11"/>
    </row>
    <row r="56" spans="6:7" s="3" customFormat="1" x14ac:dyDescent="0.25">
      <c r="F56" s="11"/>
      <c r="G56" s="11"/>
    </row>
    <row r="57" spans="6:7" s="3" customFormat="1" x14ac:dyDescent="0.25">
      <c r="F57" s="11"/>
      <c r="G57" s="11"/>
    </row>
    <row r="58" spans="6:7" s="3" customFormat="1" x14ac:dyDescent="0.25">
      <c r="F58" s="11"/>
      <c r="G58" s="11"/>
    </row>
    <row r="59" spans="6:7" s="3" customFormat="1" x14ac:dyDescent="0.25">
      <c r="F59" s="11"/>
      <c r="G59" s="11"/>
    </row>
    <row r="60" spans="6:7" s="3" customFormat="1" x14ac:dyDescent="0.25">
      <c r="F60" s="11"/>
      <c r="G60" s="11"/>
    </row>
    <row r="61" spans="6:7" s="3" customFormat="1" x14ac:dyDescent="0.25">
      <c r="F61" s="11"/>
      <c r="G61" s="11"/>
    </row>
    <row r="62" spans="6:7" s="3" customFormat="1" x14ac:dyDescent="0.25">
      <c r="F62" s="11"/>
      <c r="G62" s="11"/>
    </row>
    <row r="63" spans="6:7" s="3" customFormat="1" x14ac:dyDescent="0.25">
      <c r="F63" s="11"/>
      <c r="G63" s="11"/>
    </row>
    <row r="64" spans="6:7" s="3" customFormat="1" x14ac:dyDescent="0.25">
      <c r="F64" s="11"/>
      <c r="G64" s="11"/>
    </row>
    <row r="65" spans="6:7" s="3" customFormat="1" x14ac:dyDescent="0.25">
      <c r="F65" s="11"/>
      <c r="G65" s="11"/>
    </row>
    <row r="66" spans="6:7" s="3" customFormat="1" x14ac:dyDescent="0.25">
      <c r="F66" s="11"/>
      <c r="G66" s="11"/>
    </row>
    <row r="67" spans="6:7" s="3" customFormat="1" x14ac:dyDescent="0.25">
      <c r="F67" s="11"/>
      <c r="G67" s="11"/>
    </row>
    <row r="68" spans="6:7" s="3" customFormat="1" x14ac:dyDescent="0.25">
      <c r="F68" s="11"/>
      <c r="G68" s="11"/>
    </row>
    <row r="69" spans="6:7" s="3" customFormat="1" x14ac:dyDescent="0.25">
      <c r="F69" s="11"/>
      <c r="G69" s="11"/>
    </row>
    <row r="70" spans="6:7" s="3" customFormat="1" x14ac:dyDescent="0.25">
      <c r="F70" s="11"/>
      <c r="G70" s="11"/>
    </row>
    <row r="71" spans="6:7" s="3" customFormat="1" x14ac:dyDescent="0.25">
      <c r="F71" s="11"/>
      <c r="G71" s="11"/>
    </row>
    <row r="72" spans="6:7" s="3" customFormat="1" x14ac:dyDescent="0.25">
      <c r="F72" s="11"/>
      <c r="G72" s="11"/>
    </row>
    <row r="73" spans="6:7" s="3" customFormat="1" x14ac:dyDescent="0.25">
      <c r="F73" s="11"/>
      <c r="G73" s="11"/>
    </row>
    <row r="74" spans="6:7" s="3" customFormat="1" x14ac:dyDescent="0.25">
      <c r="F74" s="11"/>
      <c r="G74" s="11"/>
    </row>
    <row r="75" spans="6:7" s="3" customFormat="1" x14ac:dyDescent="0.25">
      <c r="F75" s="11"/>
      <c r="G75" s="11"/>
    </row>
    <row r="76" spans="6:7" s="3" customFormat="1" x14ac:dyDescent="0.25">
      <c r="F76" s="11"/>
      <c r="G76" s="11"/>
    </row>
    <row r="77" spans="6:7" s="3" customFormat="1" x14ac:dyDescent="0.25">
      <c r="F77" s="11"/>
      <c r="G77" s="11"/>
    </row>
    <row r="78" spans="6:7" s="3" customFormat="1" x14ac:dyDescent="0.25">
      <c r="F78" s="11"/>
      <c r="G78" s="11"/>
    </row>
    <row r="79" spans="6:7" s="3" customFormat="1" x14ac:dyDescent="0.25">
      <c r="F79" s="11"/>
      <c r="G79" s="11"/>
    </row>
    <row r="80" spans="6:7" s="3" customFormat="1" x14ac:dyDescent="0.25">
      <c r="F80" s="11"/>
      <c r="G80" s="11"/>
    </row>
    <row r="81" spans="6:7" s="3" customFormat="1" x14ac:dyDescent="0.25">
      <c r="F81" s="11"/>
      <c r="G81" s="11"/>
    </row>
    <row r="82" spans="6:7" s="3" customFormat="1" x14ac:dyDescent="0.25">
      <c r="F82" s="11"/>
      <c r="G82" s="11"/>
    </row>
    <row r="83" spans="6:7" s="3" customFormat="1" x14ac:dyDescent="0.25">
      <c r="F83" s="11"/>
      <c r="G83" s="11"/>
    </row>
    <row r="84" spans="6:7" s="3" customFormat="1" x14ac:dyDescent="0.25">
      <c r="F84" s="11"/>
      <c r="G84" s="11"/>
    </row>
    <row r="85" spans="6:7" s="3" customFormat="1" x14ac:dyDescent="0.25">
      <c r="F85" s="11"/>
      <c r="G85" s="11"/>
    </row>
    <row r="86" spans="6:7" s="3" customFormat="1" x14ac:dyDescent="0.25">
      <c r="F86" s="11"/>
      <c r="G86" s="11"/>
    </row>
    <row r="87" spans="6:7" s="3" customFormat="1" x14ac:dyDescent="0.25">
      <c r="F87" s="11"/>
      <c r="G87" s="11"/>
    </row>
    <row r="88" spans="6:7" s="3" customFormat="1" x14ac:dyDescent="0.25">
      <c r="F88" s="11"/>
      <c r="G88" s="11"/>
    </row>
    <row r="89" spans="6:7" s="3" customFormat="1" x14ac:dyDescent="0.25">
      <c r="F89" s="11"/>
      <c r="G89" s="11"/>
    </row>
    <row r="90" spans="6:7" s="3" customFormat="1" x14ac:dyDescent="0.25">
      <c r="F90" s="11"/>
      <c r="G90" s="11"/>
    </row>
    <row r="91" spans="6:7" s="3" customFormat="1" x14ac:dyDescent="0.25">
      <c r="F91" s="11"/>
      <c r="G91" s="11"/>
    </row>
    <row r="92" spans="6:7" s="3" customFormat="1" x14ac:dyDescent="0.25">
      <c r="F92" s="11"/>
      <c r="G92" s="11"/>
    </row>
    <row r="93" spans="6:7" s="3" customFormat="1" x14ac:dyDescent="0.25">
      <c r="F93" s="11"/>
      <c r="G93" s="11"/>
    </row>
    <row r="94" spans="6:7" s="3" customFormat="1" x14ac:dyDescent="0.25">
      <c r="F94" s="11"/>
      <c r="G94" s="11"/>
    </row>
    <row r="95" spans="6:7" s="3" customFormat="1" x14ac:dyDescent="0.25">
      <c r="F95" s="11"/>
      <c r="G95" s="11"/>
    </row>
    <row r="96" spans="6:7" s="3" customFormat="1" x14ac:dyDescent="0.25">
      <c r="F96" s="11"/>
      <c r="G96" s="11"/>
    </row>
    <row r="97" spans="6:7" s="3" customFormat="1" x14ac:dyDescent="0.25">
      <c r="F97" s="11"/>
      <c r="G97" s="11"/>
    </row>
    <row r="98" spans="6:7" s="3" customFormat="1" x14ac:dyDescent="0.25">
      <c r="F98" s="11"/>
      <c r="G98" s="11"/>
    </row>
    <row r="99" spans="6:7" s="3" customFormat="1" x14ac:dyDescent="0.25">
      <c r="F99" s="11"/>
      <c r="G99" s="11"/>
    </row>
    <row r="100" spans="6:7" s="3" customFormat="1" x14ac:dyDescent="0.25">
      <c r="F100" s="11"/>
      <c r="G100" s="11"/>
    </row>
    <row r="101" spans="6:7" s="3" customFormat="1" x14ac:dyDescent="0.25">
      <c r="F101" s="11"/>
      <c r="G101" s="11"/>
    </row>
    <row r="102" spans="6:7" s="3" customFormat="1" x14ac:dyDescent="0.25">
      <c r="F102" s="11"/>
      <c r="G102" s="11"/>
    </row>
    <row r="103" spans="6:7" s="3" customFormat="1" x14ac:dyDescent="0.25">
      <c r="F103" s="11"/>
      <c r="G103" s="11"/>
    </row>
    <row r="104" spans="6:7" s="3" customFormat="1" x14ac:dyDescent="0.25">
      <c r="F104" s="11"/>
      <c r="G104" s="11"/>
    </row>
    <row r="105" spans="6:7" s="3" customFormat="1" x14ac:dyDescent="0.25">
      <c r="F105" s="11"/>
      <c r="G105" s="11"/>
    </row>
    <row r="106" spans="6:7" s="3" customFormat="1" x14ac:dyDescent="0.25">
      <c r="F106" s="11"/>
      <c r="G106" s="11"/>
    </row>
    <row r="107" spans="6:7" s="3" customFormat="1" x14ac:dyDescent="0.25">
      <c r="F107" s="11"/>
      <c r="G107" s="11"/>
    </row>
    <row r="108" spans="6:7" s="3" customFormat="1" x14ac:dyDescent="0.25">
      <c r="F108" s="11"/>
      <c r="G108" s="11"/>
    </row>
    <row r="109" spans="6:7" s="3" customFormat="1" x14ac:dyDescent="0.25">
      <c r="F109" s="11"/>
      <c r="G109" s="11"/>
    </row>
    <row r="110" spans="6:7" s="3" customFormat="1" x14ac:dyDescent="0.25">
      <c r="F110" s="11"/>
      <c r="G110" s="11"/>
    </row>
    <row r="111" spans="6:7" s="3" customFormat="1" x14ac:dyDescent="0.25">
      <c r="F111" s="11"/>
      <c r="G111" s="11"/>
    </row>
    <row r="112" spans="6:7" s="3" customFormat="1" x14ac:dyDescent="0.25">
      <c r="F112" s="11"/>
      <c r="G112" s="11"/>
    </row>
    <row r="113" spans="6:7" s="3" customFormat="1" x14ac:dyDescent="0.25">
      <c r="F113" s="11"/>
      <c r="G113" s="11"/>
    </row>
    <row r="114" spans="6:7" s="3" customFormat="1" x14ac:dyDescent="0.25">
      <c r="F114" s="11"/>
      <c r="G114" s="11"/>
    </row>
    <row r="115" spans="6:7" s="3" customFormat="1" x14ac:dyDescent="0.25">
      <c r="F115" s="11"/>
      <c r="G115" s="11"/>
    </row>
    <row r="116" spans="6:7" s="3" customFormat="1" x14ac:dyDescent="0.25">
      <c r="F116" s="11"/>
      <c r="G116" s="11"/>
    </row>
    <row r="117" spans="6:7" s="3" customFormat="1" x14ac:dyDescent="0.25">
      <c r="F117" s="11"/>
      <c r="G117" s="11"/>
    </row>
    <row r="118" spans="6:7" s="3" customFormat="1" x14ac:dyDescent="0.25">
      <c r="F118" s="11"/>
      <c r="G118" s="11"/>
    </row>
    <row r="119" spans="6:7" s="3" customFormat="1" x14ac:dyDescent="0.25">
      <c r="F119" s="11"/>
      <c r="G119" s="11"/>
    </row>
    <row r="120" spans="6:7" s="3" customFormat="1" x14ac:dyDescent="0.25">
      <c r="F120" s="11"/>
      <c r="G120" s="11"/>
    </row>
    <row r="121" spans="6:7" s="3" customFormat="1" x14ac:dyDescent="0.25">
      <c r="F121" s="11"/>
      <c r="G121" s="11"/>
    </row>
    <row r="122" spans="6:7" s="3" customFormat="1" x14ac:dyDescent="0.25">
      <c r="F122" s="11"/>
      <c r="G122" s="11"/>
    </row>
    <row r="123" spans="6:7" s="3" customFormat="1" x14ac:dyDescent="0.25">
      <c r="F123" s="11"/>
      <c r="G123" s="11"/>
    </row>
    <row r="124" spans="6:7" s="3" customFormat="1" x14ac:dyDescent="0.25">
      <c r="F124" s="11"/>
      <c r="G124" s="11"/>
    </row>
    <row r="125" spans="6:7" s="3" customFormat="1" x14ac:dyDescent="0.25">
      <c r="F125" s="11"/>
      <c r="G125" s="11"/>
    </row>
    <row r="126" spans="6:7" s="3" customFormat="1" x14ac:dyDescent="0.25">
      <c r="F126" s="11"/>
      <c r="G126" s="11"/>
    </row>
    <row r="127" spans="6:7" s="3" customFormat="1" x14ac:dyDescent="0.25">
      <c r="F127" s="11"/>
      <c r="G127" s="11"/>
    </row>
    <row r="128" spans="6:7" s="3" customFormat="1" x14ac:dyDescent="0.25">
      <c r="F128" s="11"/>
      <c r="G128" s="11"/>
    </row>
    <row r="129" spans="6:7" s="3" customFormat="1" x14ac:dyDescent="0.25">
      <c r="F129" s="11"/>
      <c r="G129" s="11"/>
    </row>
    <row r="130" spans="6:7" s="3" customFormat="1" x14ac:dyDescent="0.25">
      <c r="F130" s="11"/>
      <c r="G130" s="11"/>
    </row>
    <row r="131" spans="6:7" s="3" customFormat="1" x14ac:dyDescent="0.25">
      <c r="F131" s="11"/>
      <c r="G131" s="11"/>
    </row>
    <row r="132" spans="6:7" s="3" customFormat="1" x14ac:dyDescent="0.25">
      <c r="F132" s="11"/>
      <c r="G132" s="11"/>
    </row>
    <row r="133" spans="6:7" s="3" customFormat="1" x14ac:dyDescent="0.25">
      <c r="F133" s="11"/>
      <c r="G133" s="11"/>
    </row>
    <row r="134" spans="6:7" s="3" customFormat="1" x14ac:dyDescent="0.25">
      <c r="F134" s="11"/>
      <c r="G134" s="11"/>
    </row>
    <row r="135" spans="6:7" s="3" customFormat="1" x14ac:dyDescent="0.25">
      <c r="F135" s="11"/>
      <c r="G135" s="11"/>
    </row>
    <row r="136" spans="6:7" s="3" customFormat="1" x14ac:dyDescent="0.25">
      <c r="F136" s="11"/>
      <c r="G136" s="11"/>
    </row>
    <row r="137" spans="6:7" s="3" customFormat="1" x14ac:dyDescent="0.25">
      <c r="F137" s="11"/>
      <c r="G137" s="11"/>
    </row>
    <row r="138" spans="6:7" s="3" customFormat="1" x14ac:dyDescent="0.25">
      <c r="F138" s="11"/>
      <c r="G138" s="11"/>
    </row>
    <row r="139" spans="6:7" s="3" customFormat="1" x14ac:dyDescent="0.25">
      <c r="F139" s="11"/>
      <c r="G139" s="11"/>
    </row>
    <row r="140" spans="6:7" s="3" customFormat="1" x14ac:dyDescent="0.25">
      <c r="F140" s="11"/>
      <c r="G140" s="11"/>
    </row>
    <row r="141" spans="6:7" s="3" customFormat="1" x14ac:dyDescent="0.25">
      <c r="F141" s="11"/>
      <c r="G141" s="11"/>
    </row>
    <row r="142" spans="6:7" s="3" customFormat="1" x14ac:dyDescent="0.25">
      <c r="F142" s="11"/>
      <c r="G142" s="11"/>
    </row>
    <row r="143" spans="6:7" s="3" customFormat="1" x14ac:dyDescent="0.25">
      <c r="F143" s="11"/>
      <c r="G143" s="11"/>
    </row>
    <row r="144" spans="6:7" s="3" customFormat="1" x14ac:dyDescent="0.25">
      <c r="F144" s="11"/>
      <c r="G144" s="11"/>
    </row>
    <row r="145" spans="6:7" s="3" customFormat="1" x14ac:dyDescent="0.25">
      <c r="F145" s="11"/>
      <c r="G145" s="11"/>
    </row>
    <row r="146" spans="6:7" s="3" customFormat="1" x14ac:dyDescent="0.25">
      <c r="F146" s="11"/>
      <c r="G146" s="11"/>
    </row>
    <row r="147" spans="6:7" s="3" customFormat="1" x14ac:dyDescent="0.25">
      <c r="F147" s="11"/>
      <c r="G147" s="11"/>
    </row>
    <row r="148" spans="6:7" s="3" customFormat="1" x14ac:dyDescent="0.25">
      <c r="F148" s="11"/>
      <c r="G148" s="11"/>
    </row>
    <row r="149" spans="6:7" s="3" customFormat="1" x14ac:dyDescent="0.25">
      <c r="F149" s="11"/>
      <c r="G149" s="11"/>
    </row>
    <row r="150" spans="6:7" s="3" customFormat="1" x14ac:dyDescent="0.25">
      <c r="F150" s="11"/>
      <c r="G150" s="11"/>
    </row>
    <row r="151" spans="6:7" s="3" customFormat="1" x14ac:dyDescent="0.25">
      <c r="F151" s="11"/>
      <c r="G151" s="11"/>
    </row>
    <row r="152" spans="6:7" s="3" customFormat="1" x14ac:dyDescent="0.25">
      <c r="F152" s="11"/>
      <c r="G152" s="11"/>
    </row>
    <row r="153" spans="6:7" s="3" customFormat="1" x14ac:dyDescent="0.25">
      <c r="F153" s="11"/>
      <c r="G153" s="11"/>
    </row>
    <row r="154" spans="6:7" s="3" customFormat="1" x14ac:dyDescent="0.25">
      <c r="F154" s="11"/>
      <c r="G154" s="11"/>
    </row>
    <row r="155" spans="6:7" s="3" customFormat="1" x14ac:dyDescent="0.25">
      <c r="F155" s="11"/>
      <c r="G155" s="11"/>
    </row>
    <row r="156" spans="6:7" s="3" customFormat="1" x14ac:dyDescent="0.25">
      <c r="F156" s="11"/>
      <c r="G156" s="11"/>
    </row>
    <row r="157" spans="6:7" s="3" customFormat="1" x14ac:dyDescent="0.25">
      <c r="F157" s="11"/>
      <c r="G157" s="11"/>
    </row>
    <row r="158" spans="6:7" s="3" customFormat="1" x14ac:dyDescent="0.25">
      <c r="F158" s="11"/>
      <c r="G158" s="11"/>
    </row>
    <row r="159" spans="6:7" s="3" customFormat="1" x14ac:dyDescent="0.25">
      <c r="F159" s="11"/>
      <c r="G159" s="11"/>
    </row>
    <row r="160" spans="6:7" s="3" customFormat="1" x14ac:dyDescent="0.25">
      <c r="F160" s="11"/>
      <c r="G160" s="11"/>
    </row>
    <row r="161" spans="6:7" s="3" customFormat="1" x14ac:dyDescent="0.25">
      <c r="F161" s="11"/>
      <c r="G161" s="11"/>
    </row>
    <row r="162" spans="6:7" s="3" customFormat="1" x14ac:dyDescent="0.25">
      <c r="F162" s="11"/>
      <c r="G162" s="11"/>
    </row>
    <row r="163" spans="6:7" s="3" customFormat="1" x14ac:dyDescent="0.25">
      <c r="F163" s="11"/>
      <c r="G163" s="11"/>
    </row>
    <row r="164" spans="6:7" s="3" customFormat="1" x14ac:dyDescent="0.25">
      <c r="F164" s="11"/>
      <c r="G164" s="11"/>
    </row>
    <row r="165" spans="6:7" s="3" customFormat="1" x14ac:dyDescent="0.25">
      <c r="F165" s="11"/>
      <c r="G165" s="11"/>
    </row>
    <row r="166" spans="6:7" s="3" customFormat="1" x14ac:dyDescent="0.25">
      <c r="F166" s="11"/>
      <c r="G166" s="11"/>
    </row>
    <row r="167" spans="6:7" s="3" customFormat="1" x14ac:dyDescent="0.25">
      <c r="F167" s="11"/>
      <c r="G167" s="11"/>
    </row>
    <row r="168" spans="6:7" s="3" customFormat="1" x14ac:dyDescent="0.25">
      <c r="F168" s="11"/>
      <c r="G168" s="11"/>
    </row>
    <row r="169" spans="6:7" s="3" customFormat="1" x14ac:dyDescent="0.25">
      <c r="F169" s="11"/>
      <c r="G169" s="11"/>
    </row>
    <row r="170" spans="6:7" s="3" customFormat="1" x14ac:dyDescent="0.25">
      <c r="F170" s="11"/>
      <c r="G170" s="11"/>
    </row>
    <row r="171" spans="6:7" s="3" customFormat="1" x14ac:dyDescent="0.25">
      <c r="F171" s="11"/>
      <c r="G171" s="11"/>
    </row>
    <row r="172" spans="6:7" s="3" customFormat="1" x14ac:dyDescent="0.25">
      <c r="F172" s="11"/>
      <c r="G172" s="11"/>
    </row>
    <row r="173" spans="6:7" s="3" customFormat="1" x14ac:dyDescent="0.25">
      <c r="F173" s="11"/>
      <c r="G173" s="11"/>
    </row>
    <row r="174" spans="6:7" s="3" customFormat="1" x14ac:dyDescent="0.25">
      <c r="F174" s="11"/>
      <c r="G174" s="11"/>
    </row>
    <row r="175" spans="6:7" s="3" customFormat="1" x14ac:dyDescent="0.25">
      <c r="F175" s="11"/>
      <c r="G175" s="11"/>
    </row>
    <row r="176" spans="6:7" s="3" customFormat="1" x14ac:dyDescent="0.25">
      <c r="F176" s="11"/>
      <c r="G176" s="11"/>
    </row>
    <row r="177" spans="6:7" s="3" customFormat="1" x14ac:dyDescent="0.25">
      <c r="F177" s="11"/>
      <c r="G177" s="11"/>
    </row>
    <row r="178" spans="6:7" s="3" customFormat="1" x14ac:dyDescent="0.25">
      <c r="F178" s="11"/>
      <c r="G178" s="11"/>
    </row>
    <row r="179" spans="6:7" s="3" customFormat="1" x14ac:dyDescent="0.25">
      <c r="F179" s="11"/>
      <c r="G179" s="11"/>
    </row>
    <row r="180" spans="6:7" s="3" customFormat="1" x14ac:dyDescent="0.25">
      <c r="F180" s="11"/>
      <c r="G180" s="11"/>
    </row>
    <row r="181" spans="6:7" s="3" customFormat="1" x14ac:dyDescent="0.25">
      <c r="F181" s="11"/>
      <c r="G181" s="11"/>
    </row>
    <row r="182" spans="6:7" s="3" customFormat="1" x14ac:dyDescent="0.25">
      <c r="F182" s="11"/>
      <c r="G182" s="11"/>
    </row>
    <row r="183" spans="6:7" s="3" customFormat="1" x14ac:dyDescent="0.25">
      <c r="F183" s="11"/>
      <c r="G183" s="11"/>
    </row>
    <row r="184" spans="6:7" s="3" customFormat="1" x14ac:dyDescent="0.25">
      <c r="F184" s="11"/>
      <c r="G184" s="11"/>
    </row>
    <row r="185" spans="6:7" s="3" customFormat="1" x14ac:dyDescent="0.25">
      <c r="F185" s="11"/>
      <c r="G185" s="11"/>
    </row>
    <row r="186" spans="6:7" s="3" customFormat="1" x14ac:dyDescent="0.25">
      <c r="F186" s="11"/>
      <c r="G186" s="11"/>
    </row>
    <row r="187" spans="6:7" s="3" customFormat="1" x14ac:dyDescent="0.25">
      <c r="F187" s="11"/>
      <c r="G187" s="11"/>
    </row>
    <row r="188" spans="6:7" s="3" customFormat="1" x14ac:dyDescent="0.25">
      <c r="F188" s="11"/>
      <c r="G188" s="11"/>
    </row>
    <row r="189" spans="6:7" s="3" customFormat="1" x14ac:dyDescent="0.25">
      <c r="F189" s="11"/>
      <c r="G189" s="11"/>
    </row>
    <row r="190" spans="6:7" s="3" customFormat="1" x14ac:dyDescent="0.25">
      <c r="F190" s="11"/>
      <c r="G190" s="11"/>
    </row>
    <row r="191" spans="6:7" s="3" customFormat="1" x14ac:dyDescent="0.25">
      <c r="F191" s="11"/>
      <c r="G191" s="11"/>
    </row>
    <row r="192" spans="6:7" s="3" customFormat="1" x14ac:dyDescent="0.25">
      <c r="F192" s="11"/>
      <c r="G192" s="11"/>
    </row>
    <row r="193" spans="6:7" s="3" customFormat="1" x14ac:dyDescent="0.25">
      <c r="F193" s="11"/>
      <c r="G193" s="11"/>
    </row>
    <row r="194" spans="6:7" s="3" customFormat="1" x14ac:dyDescent="0.25">
      <c r="F194" s="11"/>
      <c r="G194" s="11"/>
    </row>
    <row r="195" spans="6:7" s="3" customFormat="1" x14ac:dyDescent="0.25">
      <c r="F195" s="11"/>
      <c r="G195" s="11"/>
    </row>
    <row r="196" spans="6:7" s="3" customFormat="1" x14ac:dyDescent="0.25">
      <c r="F196" s="11"/>
      <c r="G196" s="11"/>
    </row>
    <row r="197" spans="6:7" s="3" customFormat="1" x14ac:dyDescent="0.25">
      <c r="F197" s="11"/>
      <c r="G197" s="11"/>
    </row>
    <row r="198" spans="6:7" s="3" customFormat="1" x14ac:dyDescent="0.25">
      <c r="F198" s="11"/>
      <c r="G198" s="11"/>
    </row>
    <row r="199" spans="6:7" s="3" customFormat="1" x14ac:dyDescent="0.25">
      <c r="F199" s="11"/>
      <c r="G199" s="11"/>
    </row>
    <row r="200" spans="6:7" s="3" customFormat="1" x14ac:dyDescent="0.25">
      <c r="F200" s="11"/>
      <c r="G200" s="11"/>
    </row>
    <row r="201" spans="6:7" s="3" customFormat="1" x14ac:dyDescent="0.25">
      <c r="F201" s="11"/>
      <c r="G201" s="11"/>
    </row>
    <row r="202" spans="6:7" s="3" customFormat="1" x14ac:dyDescent="0.25">
      <c r="F202" s="11"/>
      <c r="G202" s="11"/>
    </row>
    <row r="203" spans="6:7" s="3" customFormat="1" x14ac:dyDescent="0.25">
      <c r="F203" s="11"/>
      <c r="G203" s="11"/>
    </row>
    <row r="204" spans="6:7" s="3" customFormat="1" x14ac:dyDescent="0.25">
      <c r="F204" s="11"/>
      <c r="G204" s="11"/>
    </row>
    <row r="205" spans="6:7" s="3" customFormat="1" x14ac:dyDescent="0.25">
      <c r="F205" s="11"/>
      <c r="G205" s="11"/>
    </row>
    <row r="206" spans="6:7" s="3" customFormat="1" x14ac:dyDescent="0.25">
      <c r="F206" s="11"/>
      <c r="G206" s="11"/>
    </row>
    <row r="207" spans="6:7" s="3" customFormat="1" x14ac:dyDescent="0.25">
      <c r="F207" s="11"/>
      <c r="G207" s="11"/>
    </row>
    <row r="208" spans="6:7" s="3" customFormat="1" x14ac:dyDescent="0.25">
      <c r="F208" s="11"/>
      <c r="G208" s="11"/>
    </row>
    <row r="209" spans="6:7" s="3" customFormat="1" x14ac:dyDescent="0.25">
      <c r="F209" s="11"/>
      <c r="G209" s="11"/>
    </row>
    <row r="210" spans="6:7" s="3" customFormat="1" x14ac:dyDescent="0.25">
      <c r="F210" s="11"/>
      <c r="G210" s="11"/>
    </row>
    <row r="211" spans="6:7" s="3" customFormat="1" x14ac:dyDescent="0.25">
      <c r="F211" s="11"/>
      <c r="G211" s="11"/>
    </row>
    <row r="212" spans="6:7" s="3" customFormat="1" x14ac:dyDescent="0.25">
      <c r="F212" s="11"/>
      <c r="G212" s="11"/>
    </row>
    <row r="213" spans="6:7" s="3" customFormat="1" x14ac:dyDescent="0.25">
      <c r="F213" s="11"/>
      <c r="G213" s="11"/>
    </row>
    <row r="214" spans="6:7" s="3" customFormat="1" x14ac:dyDescent="0.25">
      <c r="F214" s="11"/>
      <c r="G214" s="11"/>
    </row>
    <row r="215" spans="6:7" s="3" customFormat="1" x14ac:dyDescent="0.25">
      <c r="F215" s="11"/>
      <c r="G215" s="11"/>
    </row>
    <row r="216" spans="6:7" s="3" customFormat="1" x14ac:dyDescent="0.25">
      <c r="F216" s="11"/>
      <c r="G216" s="11"/>
    </row>
    <row r="217" spans="6:7" s="3" customFormat="1" x14ac:dyDescent="0.25">
      <c r="F217" s="11"/>
      <c r="G217" s="11"/>
    </row>
    <row r="218" spans="6:7" s="3" customFormat="1" x14ac:dyDescent="0.25">
      <c r="F218" s="11"/>
      <c r="G218" s="11"/>
    </row>
    <row r="219" spans="6:7" s="3" customFormat="1" x14ac:dyDescent="0.25">
      <c r="F219" s="11"/>
      <c r="G219" s="11"/>
    </row>
    <row r="220" spans="6:7" s="3" customFormat="1" x14ac:dyDescent="0.25">
      <c r="F220" s="11"/>
      <c r="G220" s="11"/>
    </row>
    <row r="221" spans="6:7" s="3" customFormat="1" x14ac:dyDescent="0.25">
      <c r="F221" s="11"/>
      <c r="G221" s="11"/>
    </row>
    <row r="222" spans="6:7" s="3" customFormat="1" x14ac:dyDescent="0.25">
      <c r="F222" s="11"/>
      <c r="G222" s="11"/>
    </row>
    <row r="223" spans="6:7" s="3" customFormat="1" x14ac:dyDescent="0.25">
      <c r="F223" s="11"/>
      <c r="G223" s="11"/>
    </row>
    <row r="224" spans="6:7" s="3" customFormat="1" x14ac:dyDescent="0.25">
      <c r="F224" s="11"/>
      <c r="G224" s="11"/>
    </row>
    <row r="225" spans="6:7" s="3" customFormat="1" x14ac:dyDescent="0.25">
      <c r="F225" s="11"/>
      <c r="G225" s="11"/>
    </row>
    <row r="226" spans="6:7" s="3" customFormat="1" x14ac:dyDescent="0.25">
      <c r="F226" s="11"/>
      <c r="G226" s="11"/>
    </row>
    <row r="227" spans="6:7" s="3" customFormat="1" x14ac:dyDescent="0.25">
      <c r="F227" s="11"/>
      <c r="G227" s="11"/>
    </row>
    <row r="228" spans="6:7" s="3" customFormat="1" x14ac:dyDescent="0.25">
      <c r="F228" s="11"/>
      <c r="G228" s="11"/>
    </row>
    <row r="229" spans="6:7" s="3" customFormat="1" x14ac:dyDescent="0.25">
      <c r="F229" s="11"/>
      <c r="G229" s="11"/>
    </row>
    <row r="230" spans="6:7" s="3" customFormat="1" x14ac:dyDescent="0.25">
      <c r="F230" s="11"/>
      <c r="G230" s="11"/>
    </row>
    <row r="231" spans="6:7" s="3" customFormat="1" x14ac:dyDescent="0.25">
      <c r="F231" s="11"/>
      <c r="G231" s="11"/>
    </row>
    <row r="232" spans="6:7" s="3" customFormat="1" x14ac:dyDescent="0.25">
      <c r="F232" s="11"/>
      <c r="G232" s="11"/>
    </row>
    <row r="233" spans="6:7" s="3" customFormat="1" x14ac:dyDescent="0.25">
      <c r="F233" s="11"/>
      <c r="G233" s="11"/>
    </row>
    <row r="234" spans="6:7" s="3" customFormat="1" x14ac:dyDescent="0.25">
      <c r="F234" s="11"/>
      <c r="G234" s="11"/>
    </row>
    <row r="235" spans="6:7" s="3" customFormat="1" x14ac:dyDescent="0.25">
      <c r="F235" s="11"/>
      <c r="G235" s="11"/>
    </row>
    <row r="236" spans="6:7" s="3" customFormat="1" x14ac:dyDescent="0.25">
      <c r="F236" s="11"/>
      <c r="G236" s="11"/>
    </row>
    <row r="237" spans="6:7" s="3" customFormat="1" x14ac:dyDescent="0.25">
      <c r="F237" s="11"/>
      <c r="G237" s="11"/>
    </row>
    <row r="238" spans="6:7" s="3" customFormat="1" x14ac:dyDescent="0.25">
      <c r="F238" s="11"/>
      <c r="G238" s="11"/>
    </row>
    <row r="239" spans="6:7" s="3" customFormat="1" x14ac:dyDescent="0.25">
      <c r="F239" s="11"/>
      <c r="G239" s="11"/>
    </row>
    <row r="240" spans="6:7" s="3" customFormat="1" x14ac:dyDescent="0.25">
      <c r="F240" s="11"/>
      <c r="G240" s="11"/>
    </row>
    <row r="241" spans="6:7" s="3" customFormat="1" x14ac:dyDescent="0.25">
      <c r="F241" s="11"/>
      <c r="G241" s="11"/>
    </row>
    <row r="242" spans="6:7" s="3" customFormat="1" x14ac:dyDescent="0.25">
      <c r="F242" s="11"/>
      <c r="G242" s="11"/>
    </row>
    <row r="243" spans="6:7" s="3" customFormat="1" x14ac:dyDescent="0.25">
      <c r="F243" s="11"/>
      <c r="G243" s="11"/>
    </row>
    <row r="244" spans="6:7" s="3" customFormat="1" x14ac:dyDescent="0.25">
      <c r="F244" s="11"/>
      <c r="G244" s="11"/>
    </row>
    <row r="245" spans="6:7" s="3" customFormat="1" x14ac:dyDescent="0.25">
      <c r="F245" s="11"/>
      <c r="G245" s="11"/>
    </row>
    <row r="246" spans="6:7" s="3" customFormat="1" x14ac:dyDescent="0.25">
      <c r="F246" s="11"/>
      <c r="G246" s="11"/>
    </row>
    <row r="247" spans="6:7" s="3" customFormat="1" x14ac:dyDescent="0.25">
      <c r="F247" s="11"/>
      <c r="G247" s="11"/>
    </row>
    <row r="248" spans="6:7" s="3" customFormat="1" x14ac:dyDescent="0.25">
      <c r="F248" s="11"/>
      <c r="G248" s="11"/>
    </row>
    <row r="249" spans="6:7" s="3" customFormat="1" x14ac:dyDescent="0.25">
      <c r="F249" s="11"/>
      <c r="G249" s="11"/>
    </row>
    <row r="250" spans="6:7" s="3" customFormat="1" x14ac:dyDescent="0.25">
      <c r="F250" s="11"/>
      <c r="G250" s="11"/>
    </row>
    <row r="251" spans="6:7" s="3" customFormat="1" x14ac:dyDescent="0.25">
      <c r="F251" s="11"/>
      <c r="G251" s="11"/>
    </row>
    <row r="252" spans="6:7" s="3" customFormat="1" x14ac:dyDescent="0.25">
      <c r="F252" s="11"/>
      <c r="G252" s="11"/>
    </row>
    <row r="253" spans="6:7" s="3" customFormat="1" x14ac:dyDescent="0.25">
      <c r="F253" s="11"/>
      <c r="G253" s="11"/>
    </row>
    <row r="254" spans="6:7" s="3" customFormat="1" x14ac:dyDescent="0.25">
      <c r="F254" s="11"/>
      <c r="G254" s="11"/>
    </row>
    <row r="255" spans="6:7" s="3" customFormat="1" x14ac:dyDescent="0.25">
      <c r="F255" s="11"/>
      <c r="G255" s="11"/>
    </row>
    <row r="256" spans="6:7" s="3" customFormat="1" x14ac:dyDescent="0.25">
      <c r="F256" s="11"/>
      <c r="G256" s="11"/>
    </row>
    <row r="257" spans="6:7" s="3" customFormat="1" x14ac:dyDescent="0.25">
      <c r="F257" s="11"/>
      <c r="G257" s="11"/>
    </row>
    <row r="258" spans="6:7" s="3" customFormat="1" x14ac:dyDescent="0.25">
      <c r="F258" s="11"/>
      <c r="G258" s="11"/>
    </row>
    <row r="259" spans="6:7" s="3" customFormat="1" x14ac:dyDescent="0.25">
      <c r="F259" s="11"/>
      <c r="G259" s="11"/>
    </row>
    <row r="260" spans="6:7" s="3" customFormat="1" x14ac:dyDescent="0.25">
      <c r="F260" s="11"/>
      <c r="G260" s="11"/>
    </row>
    <row r="261" spans="6:7" s="3" customFormat="1" x14ac:dyDescent="0.25">
      <c r="F261" s="11"/>
      <c r="G261" s="11"/>
    </row>
    <row r="262" spans="6:7" s="3" customFormat="1" x14ac:dyDescent="0.25">
      <c r="F262" s="11"/>
      <c r="G262" s="11"/>
    </row>
    <row r="263" spans="6:7" s="3" customFormat="1" x14ac:dyDescent="0.25">
      <c r="F263" s="11"/>
      <c r="G263" s="11"/>
    </row>
    <row r="264" spans="6:7" s="3" customFormat="1" x14ac:dyDescent="0.25">
      <c r="F264" s="11"/>
      <c r="G264" s="11"/>
    </row>
    <row r="265" spans="6:7" s="3" customFormat="1" x14ac:dyDescent="0.25">
      <c r="F265" s="11"/>
      <c r="G265" s="11"/>
    </row>
    <row r="266" spans="6:7" s="3" customFormat="1" x14ac:dyDescent="0.25">
      <c r="F266" s="11"/>
      <c r="G266" s="11"/>
    </row>
    <row r="267" spans="6:7" s="3" customFormat="1" x14ac:dyDescent="0.25">
      <c r="F267" s="11"/>
      <c r="G267" s="11"/>
    </row>
    <row r="268" spans="6:7" s="3" customFormat="1" x14ac:dyDescent="0.25">
      <c r="F268" s="11"/>
      <c r="G268" s="11"/>
    </row>
    <row r="269" spans="6:7" s="3" customFormat="1" x14ac:dyDescent="0.25">
      <c r="F269" s="11"/>
      <c r="G269" s="11"/>
    </row>
    <row r="270" spans="6:7" s="3" customFormat="1" x14ac:dyDescent="0.25">
      <c r="F270" s="11"/>
      <c r="G270" s="11"/>
    </row>
    <row r="271" spans="6:7" s="3" customFormat="1" x14ac:dyDescent="0.25">
      <c r="F271" s="11"/>
      <c r="G271" s="11"/>
    </row>
    <row r="272" spans="6:7" s="3" customFormat="1" x14ac:dyDescent="0.25">
      <c r="F272" s="11"/>
      <c r="G272" s="11"/>
    </row>
    <row r="273" spans="6:7" s="3" customFormat="1" x14ac:dyDescent="0.25">
      <c r="F273" s="11"/>
      <c r="G273" s="11"/>
    </row>
    <row r="274" spans="6:7" s="3" customFormat="1" x14ac:dyDescent="0.25">
      <c r="F274" s="11"/>
      <c r="G274" s="11"/>
    </row>
    <row r="275" spans="6:7" s="3" customFormat="1" x14ac:dyDescent="0.25">
      <c r="F275" s="11"/>
      <c r="G275" s="11"/>
    </row>
    <row r="276" spans="6:7" s="3" customFormat="1" x14ac:dyDescent="0.25">
      <c r="F276" s="11"/>
      <c r="G276" s="11"/>
    </row>
    <row r="277" spans="6:7" s="3" customFormat="1" x14ac:dyDescent="0.25">
      <c r="F277" s="11"/>
      <c r="G277" s="11"/>
    </row>
    <row r="278" spans="6:7" s="3" customFormat="1" x14ac:dyDescent="0.25">
      <c r="F278" s="11"/>
      <c r="G278" s="11"/>
    </row>
    <row r="279" spans="6:7" s="3" customFormat="1" x14ac:dyDescent="0.25">
      <c r="F279" s="11"/>
      <c r="G279" s="11"/>
    </row>
    <row r="280" spans="6:7" s="3" customFormat="1" x14ac:dyDescent="0.25">
      <c r="F280" s="11"/>
      <c r="G280" s="11"/>
    </row>
    <row r="281" spans="6:7" s="3" customFormat="1" x14ac:dyDescent="0.25">
      <c r="F281" s="11"/>
      <c r="G281" s="11"/>
    </row>
    <row r="282" spans="6:7" s="3" customFormat="1" x14ac:dyDescent="0.25">
      <c r="F282" s="11"/>
      <c r="G282" s="11"/>
    </row>
    <row r="283" spans="6:7" s="3" customFormat="1" x14ac:dyDescent="0.25">
      <c r="F283" s="11"/>
      <c r="G283" s="11"/>
    </row>
    <row r="284" spans="6:7" s="3" customFormat="1" x14ac:dyDescent="0.25">
      <c r="F284" s="11"/>
      <c r="G284" s="11"/>
    </row>
    <row r="285" spans="6:7" s="3" customFormat="1" x14ac:dyDescent="0.25">
      <c r="F285" s="11"/>
      <c r="G285" s="11"/>
    </row>
    <row r="286" spans="6:7" s="3" customFormat="1" x14ac:dyDescent="0.25">
      <c r="F286" s="11"/>
      <c r="G286" s="11"/>
    </row>
    <row r="287" spans="6:7" s="3" customFormat="1" x14ac:dyDescent="0.25">
      <c r="F287" s="11"/>
      <c r="G287" s="11"/>
    </row>
    <row r="288" spans="6:7" s="3" customFormat="1" x14ac:dyDescent="0.25">
      <c r="F288" s="11"/>
      <c r="G288" s="11"/>
    </row>
    <row r="289" spans="1:12" s="3" customFormat="1" x14ac:dyDescent="0.25">
      <c r="F289" s="11"/>
      <c r="G289" s="11"/>
    </row>
    <row r="290" spans="1:12" s="3" customFormat="1" x14ac:dyDescent="0.25">
      <c r="F290" s="11"/>
      <c r="G290" s="11"/>
    </row>
    <row r="291" spans="1:12" s="3" customFormat="1" x14ac:dyDescent="0.25">
      <c r="F291" s="11"/>
      <c r="G291" s="11"/>
    </row>
    <row r="292" spans="1:12" s="3" customFormat="1" x14ac:dyDescent="0.25">
      <c r="F292" s="11"/>
      <c r="G292" s="11"/>
    </row>
    <row r="293" spans="1:12" s="3" customFormat="1" x14ac:dyDescent="0.25">
      <c r="F293" s="11"/>
      <c r="G293" s="11"/>
    </row>
    <row r="294" spans="1:12" s="3" customFormat="1" x14ac:dyDescent="0.25">
      <c r="F294" s="11"/>
      <c r="G294" s="11"/>
    </row>
    <row r="295" spans="1:12" s="3" customFormat="1" x14ac:dyDescent="0.25">
      <c r="F295" s="11"/>
      <c r="G295" s="11"/>
    </row>
    <row r="296" spans="1:12" s="3" customFormat="1" x14ac:dyDescent="0.25">
      <c r="A296" s="2"/>
      <c r="B296" s="2"/>
      <c r="C296" s="2"/>
      <c r="D296" s="2"/>
      <c r="E296" s="2"/>
      <c r="F296" s="12"/>
      <c r="G296" s="1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12"/>
      <c r="G297" s="1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12"/>
      <c r="G298" s="1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12"/>
      <c r="G299" s="1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12"/>
      <c r="G300" s="1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12"/>
      <c r="G301" s="1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12"/>
      <c r="G302" s="1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12"/>
      <c r="G303" s="1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12"/>
      <c r="G304" s="1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12"/>
      <c r="G305" s="1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12"/>
      <c r="G306" s="1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12"/>
      <c r="G307" s="1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12"/>
      <c r="G308" s="1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12"/>
      <c r="G309" s="1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12"/>
      <c r="G310" s="1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12"/>
      <c r="G311" s="1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12"/>
      <c r="G312" s="1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12"/>
      <c r="G313" s="1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12"/>
      <c r="G314" s="1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12"/>
      <c r="G315" s="1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12"/>
      <c r="G316" s="1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12"/>
      <c r="G317" s="1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12"/>
      <c r="G318" s="1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12"/>
      <c r="G319" s="1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12"/>
      <c r="G320" s="1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12"/>
      <c r="G321" s="1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12"/>
      <c r="G322" s="1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12"/>
      <c r="G323" s="1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12"/>
      <c r="G324" s="1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12"/>
      <c r="G325" s="1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12"/>
      <c r="G326" s="1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12"/>
      <c r="G327" s="1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12"/>
      <c r="G328" s="1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12"/>
      <c r="G329" s="1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12"/>
      <c r="G330" s="1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12"/>
      <c r="G331" s="1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12"/>
      <c r="G332" s="1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12"/>
      <c r="G333" s="1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12"/>
      <c r="G334" s="1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12"/>
      <c r="G335" s="1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12"/>
      <c r="G336" s="1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12"/>
      <c r="G337" s="1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12"/>
      <c r="G338" s="1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12"/>
      <c r="G339" s="1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12"/>
      <c r="G340" s="1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12"/>
      <c r="G341" s="1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12"/>
      <c r="G342" s="1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12"/>
      <c r="G343" s="1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12"/>
      <c r="G344" s="1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12"/>
      <c r="G345" s="1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12"/>
      <c r="G346" s="1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12"/>
      <c r="G347" s="1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12"/>
      <c r="G348" s="1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12"/>
      <c r="G349" s="1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12"/>
      <c r="G350" s="1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12"/>
      <c r="G351" s="1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12"/>
      <c r="G352" s="1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12"/>
      <c r="G353" s="1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12"/>
      <c r="G354" s="1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12"/>
      <c r="G355" s="1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12"/>
      <c r="G356" s="1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12"/>
      <c r="G357" s="1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12"/>
      <c r="G358" s="1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12"/>
      <c r="G359" s="1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12"/>
      <c r="G360" s="1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12"/>
      <c r="G361" s="1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12"/>
      <c r="G362" s="1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12"/>
      <c r="G363" s="1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12"/>
      <c r="G364" s="1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12"/>
      <c r="G365" s="1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12"/>
      <c r="G366" s="1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12"/>
      <c r="G367" s="1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12"/>
      <c r="G368" s="1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12"/>
      <c r="G369" s="1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12"/>
      <c r="G370" s="1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12"/>
      <c r="G371" s="1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12"/>
      <c r="G372" s="1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12"/>
      <c r="G373" s="1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12"/>
      <c r="G374" s="1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12"/>
      <c r="G375" s="1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12"/>
      <c r="G376" s="1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12"/>
      <c r="G377" s="1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12"/>
      <c r="G378" s="1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12"/>
      <c r="G379" s="1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12"/>
      <c r="G380" s="1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12"/>
      <c r="G381" s="1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12"/>
      <c r="G382" s="1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12"/>
      <c r="G383" s="1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12"/>
      <c r="G384" s="1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12"/>
      <c r="G385" s="1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12"/>
      <c r="G386" s="1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12"/>
      <c r="G387" s="1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12"/>
      <c r="G388" s="1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12"/>
      <c r="G389" s="1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12"/>
      <c r="G390" s="1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12"/>
      <c r="G391" s="1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12"/>
      <c r="G392" s="1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12"/>
      <c r="G393" s="1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12"/>
      <c r="G394" s="1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12"/>
      <c r="G395" s="1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12"/>
      <c r="G396" s="1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12"/>
      <c r="G397" s="1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12"/>
      <c r="G398" s="1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12"/>
      <c r="G399" s="1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12"/>
      <c r="G400" s="1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12"/>
      <c r="G401" s="1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12"/>
      <c r="G402" s="1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12"/>
      <c r="G403" s="1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12"/>
      <c r="G404" s="1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12"/>
      <c r="G405" s="1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12"/>
      <c r="G406" s="1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12"/>
      <c r="G407" s="1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12"/>
      <c r="G408" s="1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12"/>
      <c r="G409" s="1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12"/>
      <c r="G410" s="1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12"/>
      <c r="G411" s="1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12"/>
      <c r="G412" s="1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12"/>
      <c r="G413" s="1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12"/>
      <c r="G414" s="1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12"/>
      <c r="G415" s="1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12"/>
      <c r="G416" s="1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12"/>
      <c r="G417" s="1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12"/>
      <c r="G418" s="1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12"/>
      <c r="G419" s="1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12"/>
      <c r="G420" s="1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12"/>
      <c r="G421" s="1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12"/>
      <c r="G422" s="1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12"/>
      <c r="G423" s="1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12"/>
      <c r="G424" s="1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12"/>
      <c r="G425" s="1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12"/>
      <c r="G426" s="1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12"/>
      <c r="G427" s="1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12"/>
      <c r="G428" s="1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12"/>
      <c r="G429" s="1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12"/>
      <c r="G430" s="1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12"/>
      <c r="G431" s="1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12"/>
      <c r="G432" s="1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12"/>
      <c r="G433" s="1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12"/>
      <c r="G434" s="1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12"/>
      <c r="G435" s="1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12"/>
      <c r="G436" s="1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12"/>
      <c r="G437" s="1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12"/>
      <c r="G438" s="1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12"/>
      <c r="G439" s="1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12"/>
      <c r="G440" s="1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12"/>
      <c r="G441" s="1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12"/>
      <c r="G442" s="1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12"/>
      <c r="G443" s="1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12"/>
      <c r="G444" s="1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12"/>
      <c r="G445" s="1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12"/>
      <c r="G446" s="1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12"/>
      <c r="G447" s="1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12"/>
      <c r="G448" s="1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12"/>
      <c r="G449" s="1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12"/>
      <c r="G450" s="1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12"/>
      <c r="G451" s="1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12"/>
      <c r="G452" s="1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12"/>
      <c r="G453" s="1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12"/>
      <c r="G454" s="1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12"/>
      <c r="G455" s="1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12"/>
      <c r="G456" s="1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12"/>
      <c r="G457" s="1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12"/>
      <c r="G458" s="1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12"/>
      <c r="G459" s="1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12"/>
      <c r="G460" s="1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12"/>
      <c r="G461" s="1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12"/>
      <c r="G462" s="1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12"/>
      <c r="G463" s="12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12"/>
      <c r="G464" s="12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12"/>
      <c r="G465" s="12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12"/>
      <c r="G466" s="12"/>
      <c r="H466" s="2"/>
      <c r="I466" s="2"/>
      <c r="J466" s="2"/>
      <c r="K466" s="2"/>
      <c r="L466" s="2"/>
    </row>
    <row r="467" spans="1:12" s="3" customFormat="1" x14ac:dyDescent="0.25">
      <c r="A467" s="2"/>
      <c r="B467" s="2"/>
      <c r="C467" s="2"/>
      <c r="D467" s="2"/>
      <c r="E467" s="2"/>
      <c r="F467" s="12"/>
      <c r="G467" s="12"/>
      <c r="H467" s="2"/>
      <c r="I467" s="2"/>
      <c r="J467" s="2"/>
      <c r="K467" s="2"/>
      <c r="L467" s="2"/>
    </row>
    <row r="468" spans="1:12" s="3" customFormat="1" x14ac:dyDescent="0.25">
      <c r="A468" s="2"/>
      <c r="B468" s="2"/>
      <c r="C468" s="2"/>
      <c r="D468" s="2"/>
      <c r="E468" s="2"/>
      <c r="F468" s="12"/>
      <c r="G468" s="12"/>
      <c r="H468" s="2"/>
      <c r="I468" s="2"/>
      <c r="J468" s="2"/>
      <c r="K468" s="2"/>
      <c r="L468" s="2"/>
    </row>
    <row r="469" spans="1:12" s="3" customFormat="1" x14ac:dyDescent="0.25">
      <c r="A469" s="2"/>
      <c r="B469" s="2"/>
      <c r="C469" s="2"/>
      <c r="D469" s="2"/>
      <c r="E469" s="2"/>
      <c r="F469" s="12"/>
      <c r="G469" s="12"/>
      <c r="H469" s="2"/>
      <c r="I469" s="2"/>
      <c r="J469" s="2"/>
      <c r="K469" s="2"/>
      <c r="L469" s="2"/>
    </row>
    <row r="470" spans="1:12" s="3" customFormat="1" x14ac:dyDescent="0.25">
      <c r="A470" s="2"/>
      <c r="B470" s="2"/>
      <c r="C470" s="2"/>
      <c r="D470" s="2"/>
      <c r="E470" s="2"/>
      <c r="F470" s="12"/>
      <c r="G470" s="12"/>
      <c r="H470" s="2"/>
      <c r="I470" s="2"/>
      <c r="J470" s="2"/>
      <c r="K470" s="2"/>
      <c r="L470" s="2"/>
    </row>
    <row r="471" spans="1:12" s="3" customFormat="1" x14ac:dyDescent="0.25">
      <c r="A471" s="2"/>
      <c r="B471" s="2"/>
      <c r="C471" s="2"/>
      <c r="D471" s="2"/>
      <c r="E471" s="2"/>
      <c r="F471" s="12"/>
      <c r="G471" s="12"/>
      <c r="H471" s="2"/>
      <c r="I471" s="2"/>
      <c r="J471" s="2"/>
      <c r="K471" s="2"/>
      <c r="L471" s="2"/>
    </row>
    <row r="472" spans="1:12" s="3" customFormat="1" x14ac:dyDescent="0.25">
      <c r="A472" s="2"/>
      <c r="B472" s="2"/>
      <c r="C472" s="2"/>
      <c r="D472" s="2"/>
      <c r="E472" s="2"/>
      <c r="F472" s="12"/>
      <c r="G472" s="12"/>
      <c r="H472" s="2"/>
      <c r="I472" s="2"/>
      <c r="J472" s="2"/>
      <c r="K472" s="2"/>
      <c r="L472" s="2"/>
    </row>
  </sheetData>
  <autoFilter ref="A3:M5" xr:uid="{E5ADDBA3-39C5-468B-8FB3-54D4F747C783}">
    <sortState xmlns:xlrd2="http://schemas.microsoft.com/office/spreadsheetml/2017/richdata2" ref="A8:M24">
      <sortCondition descending="1" ref="L3:L5"/>
    </sortState>
  </autoFilter>
  <mergeCells count="16">
    <mergeCell ref="A1:K1"/>
    <mergeCell ref="L1:M1"/>
    <mergeCell ref="A2:D2"/>
    <mergeCell ref="M3:M5"/>
    <mergeCell ref="D3:D5"/>
    <mergeCell ref="F3:F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E3:E5"/>
  </mergeCells>
  <hyperlinks>
    <hyperlink ref="L1:M1" location="'Table of Contents'!A1" display="Click Here to Return to Table of Contents" xr:uid="{291DEEE3-8B01-4AA5-B41A-9CCEDD854465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7085-D8AD-4F01-B81D-E0D1EA8E4279}">
  <sheetPr>
    <tabColor rgb="FFFF66CC"/>
  </sheetPr>
  <dimension ref="A1:N471"/>
  <sheetViews>
    <sheetView zoomScale="60" zoomScaleNormal="60" workbookViewId="0">
      <pane ySplit="1" topLeftCell="A2" activePane="bottomLeft" state="frozen"/>
      <selection activeCell="AP3" sqref="AP3"/>
      <selection pane="bottomLeft" activeCell="B11" sqref="B6:B11"/>
    </sheetView>
  </sheetViews>
  <sheetFormatPr defaultColWidth="9.109375" defaultRowHeight="17.399999999999999" x14ac:dyDescent="0.25"/>
  <cols>
    <col min="1" max="1" width="21.44140625" style="2" customWidth="1"/>
    <col min="2" max="2" width="36.88671875" style="2" bestFit="1" customWidth="1"/>
    <col min="3" max="3" width="19.33203125" style="2" customWidth="1"/>
    <col min="4" max="4" width="33.109375" style="2" customWidth="1"/>
    <col min="5" max="5" width="9.44140625" style="2" bestFit="1" customWidth="1"/>
    <col min="6" max="7" width="9.44140625" style="12" bestFit="1" customWidth="1"/>
    <col min="8" max="8" width="9.44140625" style="2" bestFit="1" customWidth="1"/>
    <col min="9" max="9" width="8.5546875" style="2" bestFit="1" customWidth="1"/>
    <col min="10" max="10" width="9.44140625" style="2" bestFit="1" customWidth="1"/>
    <col min="11" max="11" width="10.21875" style="2" bestFit="1" customWidth="1"/>
    <col min="12" max="12" width="10.21875" style="2" customWidth="1"/>
    <col min="13" max="13" width="10.109375" style="2" bestFit="1" customWidth="1"/>
    <col min="14" max="14" width="12.109375" style="1" bestFit="1" customWidth="1"/>
    <col min="15" max="19" width="8.6640625" style="1" customWidth="1"/>
    <col min="20" max="16384" width="9.109375" style="1"/>
  </cols>
  <sheetData>
    <row r="1" spans="1:14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5"/>
      <c r="M1" s="79" t="s">
        <v>36</v>
      </c>
      <c r="N1" s="79"/>
    </row>
    <row r="2" spans="1:14" s="4" customFormat="1" ht="48" customHeight="1" x14ac:dyDescent="0.25">
      <c r="A2" s="84" t="s">
        <v>13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19"/>
      <c r="N2" s="31"/>
    </row>
    <row r="3" spans="1:14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77" t="s">
        <v>393</v>
      </c>
      <c r="M3" s="80" t="s">
        <v>0</v>
      </c>
      <c r="N3" s="82" t="s">
        <v>100</v>
      </c>
    </row>
    <row r="4" spans="1:14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3"/>
      <c r="M4" s="81"/>
      <c r="N4" s="82"/>
    </row>
    <row r="5" spans="1:14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3"/>
      <c r="M5" s="81"/>
      <c r="N5" s="82"/>
    </row>
    <row r="6" spans="1:14" s="8" customFormat="1" ht="20.100000000000001" customHeight="1" x14ac:dyDescent="0.25">
      <c r="A6" s="41"/>
      <c r="B6" s="14" t="s">
        <v>59</v>
      </c>
      <c r="C6" s="14" t="s">
        <v>237</v>
      </c>
      <c r="D6" s="15" t="s">
        <v>234</v>
      </c>
      <c r="E6" s="7">
        <v>13</v>
      </c>
      <c r="F6" s="7">
        <v>9</v>
      </c>
      <c r="G6" s="7">
        <v>11</v>
      </c>
      <c r="H6" s="7">
        <f>2*28</f>
        <v>56</v>
      </c>
      <c r="I6" s="44"/>
      <c r="J6" s="32">
        <v>17</v>
      </c>
      <c r="K6" s="7">
        <f>2*17</f>
        <v>34</v>
      </c>
      <c r="L6" s="44"/>
      <c r="M6" s="27">
        <f>SUM(E6:K6)</f>
        <v>140</v>
      </c>
      <c r="N6" s="40">
        <v>1</v>
      </c>
    </row>
    <row r="7" spans="1:14" s="8" customFormat="1" ht="20.100000000000001" customHeight="1" x14ac:dyDescent="0.25">
      <c r="A7" s="41"/>
      <c r="B7" s="16" t="s">
        <v>226</v>
      </c>
      <c r="C7" s="16" t="s">
        <v>226</v>
      </c>
      <c r="D7" s="14" t="s">
        <v>225</v>
      </c>
      <c r="E7" s="44"/>
      <c r="F7" s="7">
        <v>21</v>
      </c>
      <c r="G7" s="7">
        <v>17</v>
      </c>
      <c r="H7" s="44"/>
      <c r="I7" s="44"/>
      <c r="J7" s="7">
        <v>23</v>
      </c>
      <c r="K7" s="7">
        <f>2*24</f>
        <v>48</v>
      </c>
      <c r="L7" s="44"/>
      <c r="M7" s="7">
        <f>SUM(E7:K7)</f>
        <v>109</v>
      </c>
      <c r="N7" s="41">
        <v>2</v>
      </c>
    </row>
    <row r="8" spans="1:14" s="8" customFormat="1" ht="20.100000000000001" customHeight="1" x14ac:dyDescent="0.25">
      <c r="A8" s="41"/>
      <c r="B8" s="14" t="s">
        <v>406</v>
      </c>
      <c r="C8" s="14" t="s">
        <v>379</v>
      </c>
      <c r="D8" s="14" t="s">
        <v>378</v>
      </c>
      <c r="E8" s="44"/>
      <c r="F8" s="44"/>
      <c r="G8" s="44"/>
      <c r="H8" s="44"/>
      <c r="I8" s="44"/>
      <c r="J8" s="7">
        <v>16</v>
      </c>
      <c r="K8" s="7">
        <f>2*8</f>
        <v>16</v>
      </c>
      <c r="L8" s="7">
        <f>2*21</f>
        <v>42</v>
      </c>
      <c r="M8" s="7">
        <f>SUM(E8:L8)</f>
        <v>74</v>
      </c>
      <c r="N8" s="41">
        <v>3</v>
      </c>
    </row>
    <row r="9" spans="1:14" s="9" customFormat="1" ht="20.100000000000001" customHeight="1" x14ac:dyDescent="0.25">
      <c r="A9" s="41"/>
      <c r="B9" s="14" t="s">
        <v>306</v>
      </c>
      <c r="C9" s="14" t="s">
        <v>306</v>
      </c>
      <c r="D9" s="14" t="s">
        <v>292</v>
      </c>
      <c r="E9" s="44"/>
      <c r="F9" s="44"/>
      <c r="G9" s="45"/>
      <c r="H9" s="7">
        <f>2*19</f>
        <v>38</v>
      </c>
      <c r="I9" s="7">
        <v>18</v>
      </c>
      <c r="J9" s="45"/>
      <c r="K9" s="44"/>
      <c r="L9" s="44"/>
      <c r="M9" s="7">
        <f>SUM(E9:K9)</f>
        <v>56</v>
      </c>
      <c r="N9" s="41">
        <v>4</v>
      </c>
    </row>
    <row r="10" spans="1:14" s="8" customFormat="1" ht="20.100000000000001" customHeight="1" x14ac:dyDescent="0.25">
      <c r="A10" s="41"/>
      <c r="B10" s="14" t="s">
        <v>306</v>
      </c>
      <c r="C10" s="14" t="s">
        <v>306</v>
      </c>
      <c r="D10" s="14" t="s">
        <v>230</v>
      </c>
      <c r="E10" s="7">
        <v>21</v>
      </c>
      <c r="F10" s="7">
        <v>7</v>
      </c>
      <c r="G10" s="7">
        <v>21</v>
      </c>
      <c r="H10" s="44"/>
      <c r="I10" s="44"/>
      <c r="J10" s="44"/>
      <c r="K10" s="44"/>
      <c r="L10" s="44"/>
      <c r="M10" s="7">
        <f>SUM(E10:K10)</f>
        <v>49</v>
      </c>
      <c r="N10" s="41">
        <v>5</v>
      </c>
    </row>
    <row r="11" spans="1:14" s="8" customFormat="1" ht="20.100000000000001" customHeight="1" x14ac:dyDescent="0.25">
      <c r="A11" s="41"/>
      <c r="B11" s="15" t="s">
        <v>151</v>
      </c>
      <c r="C11" s="15" t="s">
        <v>151</v>
      </c>
      <c r="D11" s="15" t="s">
        <v>152</v>
      </c>
      <c r="E11" s="44"/>
      <c r="F11" s="44"/>
      <c r="G11" s="44"/>
      <c r="H11" s="45"/>
      <c r="I11" s="44"/>
      <c r="J11" s="7">
        <v>8</v>
      </c>
      <c r="K11" s="7">
        <f>2*16</f>
        <v>32</v>
      </c>
      <c r="L11" s="44"/>
      <c r="M11" s="7">
        <f>SUM(E11:K11)</f>
        <v>40</v>
      </c>
      <c r="N11" s="41">
        <v>6</v>
      </c>
    </row>
    <row r="12" spans="1:14" s="8" customFormat="1" ht="19.5" customHeight="1" x14ac:dyDescent="0.25">
      <c r="A12" s="41"/>
      <c r="B12" s="16" t="s">
        <v>291</v>
      </c>
      <c r="C12" s="16" t="s">
        <v>24</v>
      </c>
      <c r="D12" s="16" t="s">
        <v>22</v>
      </c>
      <c r="E12" s="7">
        <v>17</v>
      </c>
      <c r="F12" s="44"/>
      <c r="G12" s="44"/>
      <c r="H12" s="56">
        <f>2*7</f>
        <v>14</v>
      </c>
      <c r="I12" s="44"/>
      <c r="J12" s="7">
        <v>8</v>
      </c>
      <c r="K12" s="7">
        <f>2*6</f>
        <v>12</v>
      </c>
      <c r="L12" s="44"/>
      <c r="M12" s="7">
        <f>SUM(E12,J12:K12)</f>
        <v>37</v>
      </c>
      <c r="N12" s="42"/>
    </row>
    <row r="13" spans="1:14" s="8" customFormat="1" ht="20.100000000000001" customHeight="1" x14ac:dyDescent="0.25">
      <c r="A13" s="41"/>
      <c r="B13" s="15" t="s">
        <v>238</v>
      </c>
      <c r="C13" s="15" t="s">
        <v>238</v>
      </c>
      <c r="D13" s="15" t="s">
        <v>233</v>
      </c>
      <c r="E13" s="7">
        <v>17</v>
      </c>
      <c r="F13" s="44"/>
      <c r="G13" s="7">
        <v>13</v>
      </c>
      <c r="H13" s="44"/>
      <c r="I13" s="44"/>
      <c r="J13" s="44"/>
      <c r="K13" s="44"/>
      <c r="L13" s="44"/>
      <c r="M13" s="7">
        <f>SUM(E13:K13)</f>
        <v>30</v>
      </c>
      <c r="N13" s="42"/>
    </row>
    <row r="14" spans="1:14" s="8" customFormat="1" ht="20.100000000000001" customHeight="1" x14ac:dyDescent="0.25">
      <c r="A14" s="41"/>
      <c r="B14" s="16" t="s">
        <v>394</v>
      </c>
      <c r="C14" s="16" t="s">
        <v>18</v>
      </c>
      <c r="D14" s="16" t="s">
        <v>73</v>
      </c>
      <c r="E14" s="44"/>
      <c r="F14" s="44"/>
      <c r="G14" s="44"/>
      <c r="H14" s="44"/>
      <c r="I14" s="44"/>
      <c r="J14" s="44"/>
      <c r="K14" s="7">
        <f>2*10</f>
        <v>20</v>
      </c>
      <c r="L14" s="44"/>
      <c r="M14" s="7">
        <f>SUM(E14:K14)</f>
        <v>20</v>
      </c>
      <c r="N14" s="7"/>
    </row>
    <row r="15" spans="1:14" s="8" customFormat="1" ht="20.100000000000001" customHeight="1" x14ac:dyDescent="0.25">
      <c r="A15" s="41"/>
      <c r="B15" s="14" t="s">
        <v>232</v>
      </c>
      <c r="C15" s="14" t="s">
        <v>232</v>
      </c>
      <c r="D15" s="15" t="s">
        <v>229</v>
      </c>
      <c r="E15" s="44"/>
      <c r="F15" s="44"/>
      <c r="G15" s="7">
        <v>18</v>
      </c>
      <c r="H15" s="44"/>
      <c r="I15" s="44"/>
      <c r="J15" s="44"/>
      <c r="K15" s="44"/>
      <c r="L15" s="44"/>
      <c r="M15" s="7">
        <f>SUM(E15:K15)</f>
        <v>18</v>
      </c>
      <c r="N15" s="42"/>
    </row>
    <row r="16" spans="1:14" s="3" customFormat="1" ht="15" x14ac:dyDescent="0.25">
      <c r="A16" s="38"/>
      <c r="B16" s="15" t="s">
        <v>341</v>
      </c>
      <c r="C16" s="15" t="s">
        <v>340</v>
      </c>
      <c r="D16" s="15" t="s">
        <v>339</v>
      </c>
      <c r="E16" s="44"/>
      <c r="F16" s="44"/>
      <c r="G16" s="44"/>
      <c r="H16" s="44"/>
      <c r="I16" s="7">
        <v>12</v>
      </c>
      <c r="J16" s="44"/>
      <c r="K16" s="44"/>
      <c r="L16" s="44"/>
      <c r="M16" s="7">
        <f>SUM(E16:K16)</f>
        <v>12</v>
      </c>
      <c r="N16" s="42"/>
    </row>
    <row r="17" spans="1:14" s="3" customFormat="1" ht="15" x14ac:dyDescent="0.25">
      <c r="A17" s="39"/>
      <c r="B17" s="15" t="s">
        <v>338</v>
      </c>
      <c r="C17" s="15" t="s">
        <v>338</v>
      </c>
      <c r="D17" s="15" t="s">
        <v>337</v>
      </c>
      <c r="E17" s="44"/>
      <c r="F17" s="44"/>
      <c r="G17" s="44"/>
      <c r="H17" s="44"/>
      <c r="I17" s="44"/>
      <c r="J17" s="7">
        <v>3</v>
      </c>
      <c r="K17" s="7">
        <f>2*4</f>
        <v>8</v>
      </c>
      <c r="L17" s="44"/>
      <c r="M17" s="7">
        <f>SUM(E17:K17)</f>
        <v>11</v>
      </c>
      <c r="N17" s="7"/>
    </row>
    <row r="18" spans="1:14" s="3" customFormat="1" ht="15" x14ac:dyDescent="0.25">
      <c r="A18" s="40"/>
      <c r="B18" s="15" t="s">
        <v>395</v>
      </c>
      <c r="C18" s="15" t="s">
        <v>24</v>
      </c>
      <c r="D18" s="15" t="s">
        <v>99</v>
      </c>
      <c r="E18" s="44"/>
      <c r="F18" s="44"/>
      <c r="G18" s="44"/>
      <c r="H18" s="44"/>
      <c r="I18" s="56">
        <v>14</v>
      </c>
      <c r="J18" s="44"/>
      <c r="K18" s="7">
        <f>2*3</f>
        <v>6</v>
      </c>
      <c r="L18" s="44"/>
      <c r="M18" s="7">
        <f>SUM(K18:L18)</f>
        <v>6</v>
      </c>
      <c r="N18" s="42"/>
    </row>
    <row r="19" spans="1:14" s="3" customFormat="1" ht="15" x14ac:dyDescent="0.25">
      <c r="A19" s="39"/>
      <c r="B19" s="15" t="s">
        <v>92</v>
      </c>
      <c r="C19" s="15" t="s">
        <v>92</v>
      </c>
      <c r="D19" s="15" t="s">
        <v>223</v>
      </c>
      <c r="E19" s="54">
        <v>14</v>
      </c>
      <c r="F19" s="44"/>
      <c r="G19" s="44"/>
      <c r="H19" s="44"/>
      <c r="I19" s="44"/>
      <c r="J19" s="44"/>
      <c r="K19" s="44"/>
      <c r="L19" s="44"/>
      <c r="M19" s="7">
        <f>SUM(I19:K19)</f>
        <v>0</v>
      </c>
      <c r="N19" s="42"/>
    </row>
    <row r="20" spans="1:14" s="3" customFormat="1" ht="15" x14ac:dyDescent="0.25">
      <c r="A20" s="38"/>
      <c r="B20" s="14" t="s">
        <v>296</v>
      </c>
      <c r="C20" s="14" t="s">
        <v>296</v>
      </c>
      <c r="D20" s="14" t="s">
        <v>295</v>
      </c>
      <c r="E20" s="44"/>
      <c r="F20" s="44"/>
      <c r="G20" s="44"/>
      <c r="H20" s="54">
        <f>2*7</f>
        <v>14</v>
      </c>
      <c r="I20" s="44"/>
      <c r="J20" s="44"/>
      <c r="K20" s="44"/>
      <c r="L20" s="44"/>
      <c r="M20" s="7">
        <f>SUM(I20:K20)</f>
        <v>0</v>
      </c>
      <c r="N20" s="42"/>
    </row>
    <row r="21" spans="1:14" s="3" customFormat="1" ht="15" x14ac:dyDescent="0.25">
      <c r="A21" s="38"/>
      <c r="B21" s="14" t="s">
        <v>94</v>
      </c>
      <c r="C21" s="14" t="s">
        <v>94</v>
      </c>
      <c r="D21" s="14" t="s">
        <v>239</v>
      </c>
      <c r="E21" s="44"/>
      <c r="F21" s="54">
        <v>9</v>
      </c>
      <c r="G21" s="44"/>
      <c r="H21" s="44"/>
      <c r="I21" s="44"/>
      <c r="J21" s="44"/>
      <c r="K21" s="44"/>
      <c r="L21" s="44"/>
      <c r="M21" s="7">
        <f>SUM(I21:K21)</f>
        <v>0</v>
      </c>
      <c r="N21" s="42"/>
    </row>
    <row r="22" spans="1:14" s="3" customFormat="1" ht="15" x14ac:dyDescent="0.25">
      <c r="A22" s="38"/>
      <c r="B22" s="16" t="s">
        <v>294</v>
      </c>
      <c r="C22" s="16" t="s">
        <v>294</v>
      </c>
      <c r="D22" s="16" t="s">
        <v>293</v>
      </c>
      <c r="E22" s="44"/>
      <c r="F22" s="44"/>
      <c r="G22" s="44"/>
      <c r="H22" s="54">
        <f>2*4</f>
        <v>8</v>
      </c>
      <c r="I22" s="44"/>
      <c r="J22" s="44"/>
      <c r="K22" s="44"/>
      <c r="L22" s="44"/>
      <c r="M22" s="7">
        <f>SUM(I22:K22)</f>
        <v>0</v>
      </c>
      <c r="N22" s="42"/>
    </row>
    <row r="23" spans="1:14" s="3" customFormat="1" ht="15" x14ac:dyDescent="0.25">
      <c r="A23" s="38"/>
      <c r="B23" s="14" t="s">
        <v>49</v>
      </c>
      <c r="C23" s="14" t="s">
        <v>236</v>
      </c>
      <c r="D23" s="15" t="s">
        <v>235</v>
      </c>
      <c r="E23" s="54">
        <v>5</v>
      </c>
      <c r="F23" s="44"/>
      <c r="G23" s="44"/>
      <c r="H23" s="44"/>
      <c r="I23" s="44"/>
      <c r="J23" s="44"/>
      <c r="K23" s="44"/>
      <c r="L23" s="44"/>
      <c r="M23" s="7">
        <f>SUM(I23:K23)</f>
        <v>0</v>
      </c>
      <c r="N23" s="42"/>
    </row>
    <row r="24" spans="1:14" s="3" customFormat="1" ht="15" x14ac:dyDescent="0.25"/>
    <row r="25" spans="1:14" s="3" customFormat="1" ht="15" x14ac:dyDescent="0.25"/>
    <row r="26" spans="1:14" s="3" customFormat="1" ht="15" x14ac:dyDescent="0.25"/>
    <row r="27" spans="1:14" s="3" customFormat="1" ht="15" x14ac:dyDescent="0.25"/>
    <row r="28" spans="1:14" s="3" customFormat="1" ht="15" x14ac:dyDescent="0.25"/>
    <row r="29" spans="1:14" s="3" customFormat="1" ht="15" x14ac:dyDescent="0.25"/>
    <row r="30" spans="1:14" s="3" customFormat="1" ht="15" x14ac:dyDescent="0.25"/>
    <row r="31" spans="1:14" s="3" customFormat="1" x14ac:dyDescent="0.25">
      <c r="F31" s="11"/>
      <c r="G31" s="11"/>
    </row>
    <row r="32" spans="1:14" s="3" customFormat="1" x14ac:dyDescent="0.25">
      <c r="F32" s="11"/>
      <c r="G32" s="11"/>
    </row>
    <row r="33" spans="6:7" s="3" customFormat="1" x14ac:dyDescent="0.25">
      <c r="F33" s="11"/>
      <c r="G33" s="11"/>
    </row>
    <row r="34" spans="6:7" s="3" customFormat="1" x14ac:dyDescent="0.25">
      <c r="F34" s="11"/>
      <c r="G34" s="11"/>
    </row>
    <row r="35" spans="6:7" s="3" customFormat="1" x14ac:dyDescent="0.25">
      <c r="F35" s="11"/>
      <c r="G35" s="11"/>
    </row>
    <row r="36" spans="6:7" s="3" customFormat="1" x14ac:dyDescent="0.25">
      <c r="F36" s="11"/>
      <c r="G36" s="11"/>
    </row>
    <row r="37" spans="6:7" s="3" customFormat="1" x14ac:dyDescent="0.25">
      <c r="F37" s="11"/>
      <c r="G37" s="11"/>
    </row>
    <row r="38" spans="6:7" s="3" customFormat="1" x14ac:dyDescent="0.25">
      <c r="F38" s="11"/>
      <c r="G38" s="11"/>
    </row>
    <row r="39" spans="6:7" s="3" customFormat="1" x14ac:dyDescent="0.25">
      <c r="F39" s="11"/>
      <c r="G39" s="11"/>
    </row>
    <row r="40" spans="6:7" s="3" customFormat="1" x14ac:dyDescent="0.25">
      <c r="F40" s="11"/>
      <c r="G40" s="11"/>
    </row>
    <row r="41" spans="6:7" s="3" customFormat="1" x14ac:dyDescent="0.25">
      <c r="F41" s="11"/>
      <c r="G41" s="11"/>
    </row>
    <row r="42" spans="6:7" s="3" customFormat="1" x14ac:dyDescent="0.25">
      <c r="F42" s="11"/>
      <c r="G42" s="11"/>
    </row>
    <row r="43" spans="6:7" s="3" customFormat="1" x14ac:dyDescent="0.25">
      <c r="F43" s="11"/>
      <c r="G43" s="11"/>
    </row>
    <row r="44" spans="6:7" s="3" customFormat="1" x14ac:dyDescent="0.25">
      <c r="F44" s="11"/>
      <c r="G44" s="11"/>
    </row>
    <row r="45" spans="6:7" s="3" customFormat="1" x14ac:dyDescent="0.25">
      <c r="F45" s="11"/>
      <c r="G45" s="11"/>
    </row>
    <row r="46" spans="6:7" s="3" customFormat="1" x14ac:dyDescent="0.25">
      <c r="F46" s="11"/>
      <c r="G46" s="11"/>
    </row>
    <row r="47" spans="6:7" s="3" customFormat="1" x14ac:dyDescent="0.25">
      <c r="F47" s="11"/>
      <c r="G47" s="11"/>
    </row>
    <row r="48" spans="6:7" s="3" customFormat="1" x14ac:dyDescent="0.25">
      <c r="F48" s="11"/>
      <c r="G48" s="11"/>
    </row>
    <row r="49" spans="6:7" s="3" customFormat="1" x14ac:dyDescent="0.25">
      <c r="F49" s="11"/>
      <c r="G49" s="11"/>
    </row>
    <row r="50" spans="6:7" s="3" customFormat="1" x14ac:dyDescent="0.25">
      <c r="F50" s="11"/>
      <c r="G50" s="11"/>
    </row>
    <row r="51" spans="6:7" s="3" customFormat="1" x14ac:dyDescent="0.25">
      <c r="F51" s="11"/>
      <c r="G51" s="11"/>
    </row>
    <row r="52" spans="6:7" s="3" customFormat="1" x14ac:dyDescent="0.25">
      <c r="F52" s="11"/>
      <c r="G52" s="11"/>
    </row>
    <row r="53" spans="6:7" s="3" customFormat="1" x14ac:dyDescent="0.25">
      <c r="F53" s="11"/>
      <c r="G53" s="11"/>
    </row>
    <row r="54" spans="6:7" s="3" customFormat="1" x14ac:dyDescent="0.25">
      <c r="F54" s="11"/>
      <c r="G54" s="11"/>
    </row>
    <row r="55" spans="6:7" s="3" customFormat="1" x14ac:dyDescent="0.25">
      <c r="F55" s="11"/>
      <c r="G55" s="11"/>
    </row>
    <row r="56" spans="6:7" s="3" customFormat="1" x14ac:dyDescent="0.25">
      <c r="F56" s="11"/>
      <c r="G56" s="11"/>
    </row>
    <row r="57" spans="6:7" s="3" customFormat="1" x14ac:dyDescent="0.25">
      <c r="F57" s="11"/>
      <c r="G57" s="11"/>
    </row>
    <row r="58" spans="6:7" s="3" customFormat="1" x14ac:dyDescent="0.25">
      <c r="F58" s="11"/>
      <c r="G58" s="11"/>
    </row>
    <row r="59" spans="6:7" s="3" customFormat="1" x14ac:dyDescent="0.25">
      <c r="F59" s="11"/>
      <c r="G59" s="11"/>
    </row>
    <row r="60" spans="6:7" s="3" customFormat="1" x14ac:dyDescent="0.25">
      <c r="F60" s="11"/>
      <c r="G60" s="11"/>
    </row>
    <row r="61" spans="6:7" s="3" customFormat="1" x14ac:dyDescent="0.25">
      <c r="F61" s="11"/>
      <c r="G61" s="11"/>
    </row>
    <row r="62" spans="6:7" s="3" customFormat="1" x14ac:dyDescent="0.25">
      <c r="F62" s="11"/>
      <c r="G62" s="11"/>
    </row>
    <row r="63" spans="6:7" s="3" customFormat="1" x14ac:dyDescent="0.25">
      <c r="F63" s="11"/>
      <c r="G63" s="11"/>
    </row>
    <row r="64" spans="6:7" s="3" customFormat="1" x14ac:dyDescent="0.25">
      <c r="F64" s="11"/>
      <c r="G64" s="11"/>
    </row>
    <row r="65" spans="6:7" s="3" customFormat="1" x14ac:dyDescent="0.25">
      <c r="F65" s="11"/>
      <c r="G65" s="11"/>
    </row>
    <row r="66" spans="6:7" s="3" customFormat="1" x14ac:dyDescent="0.25">
      <c r="F66" s="11"/>
      <c r="G66" s="11"/>
    </row>
    <row r="67" spans="6:7" s="3" customFormat="1" x14ac:dyDescent="0.25">
      <c r="F67" s="11"/>
      <c r="G67" s="11"/>
    </row>
    <row r="68" spans="6:7" s="3" customFormat="1" x14ac:dyDescent="0.25">
      <c r="F68" s="11"/>
      <c r="G68" s="11"/>
    </row>
    <row r="69" spans="6:7" s="3" customFormat="1" x14ac:dyDescent="0.25">
      <c r="F69" s="11"/>
      <c r="G69" s="11"/>
    </row>
    <row r="70" spans="6:7" s="3" customFormat="1" x14ac:dyDescent="0.25">
      <c r="F70" s="11"/>
      <c r="G70" s="11"/>
    </row>
    <row r="71" spans="6:7" s="3" customFormat="1" x14ac:dyDescent="0.25">
      <c r="F71" s="11"/>
      <c r="G71" s="11"/>
    </row>
    <row r="72" spans="6:7" s="3" customFormat="1" x14ac:dyDescent="0.25">
      <c r="F72" s="11"/>
      <c r="G72" s="11"/>
    </row>
    <row r="73" spans="6:7" s="3" customFormat="1" x14ac:dyDescent="0.25">
      <c r="F73" s="11"/>
      <c r="G73" s="11"/>
    </row>
    <row r="74" spans="6:7" s="3" customFormat="1" x14ac:dyDescent="0.25">
      <c r="F74" s="11"/>
      <c r="G74" s="11"/>
    </row>
    <row r="75" spans="6:7" s="3" customFormat="1" x14ac:dyDescent="0.25">
      <c r="F75" s="11"/>
      <c r="G75" s="11"/>
    </row>
    <row r="76" spans="6:7" s="3" customFormat="1" x14ac:dyDescent="0.25">
      <c r="F76" s="11"/>
      <c r="G76" s="11"/>
    </row>
    <row r="77" spans="6:7" s="3" customFormat="1" x14ac:dyDescent="0.25">
      <c r="F77" s="11"/>
      <c r="G77" s="11"/>
    </row>
    <row r="78" spans="6:7" s="3" customFormat="1" x14ac:dyDescent="0.25">
      <c r="F78" s="11"/>
      <c r="G78" s="11"/>
    </row>
    <row r="79" spans="6:7" s="3" customFormat="1" x14ac:dyDescent="0.25">
      <c r="F79" s="11"/>
      <c r="G79" s="11"/>
    </row>
    <row r="80" spans="6:7" s="3" customFormat="1" x14ac:dyDescent="0.25">
      <c r="F80" s="11"/>
      <c r="G80" s="11"/>
    </row>
    <row r="81" spans="6:7" s="3" customFormat="1" x14ac:dyDescent="0.25">
      <c r="F81" s="11"/>
      <c r="G81" s="11"/>
    </row>
    <row r="82" spans="6:7" s="3" customFormat="1" x14ac:dyDescent="0.25">
      <c r="F82" s="11"/>
      <c r="G82" s="11"/>
    </row>
    <row r="83" spans="6:7" s="3" customFormat="1" x14ac:dyDescent="0.25">
      <c r="F83" s="11"/>
      <c r="G83" s="11"/>
    </row>
    <row r="84" spans="6:7" s="3" customFormat="1" x14ac:dyDescent="0.25">
      <c r="F84" s="11"/>
      <c r="G84" s="11"/>
    </row>
    <row r="85" spans="6:7" s="3" customFormat="1" x14ac:dyDescent="0.25">
      <c r="F85" s="11"/>
      <c r="G85" s="11"/>
    </row>
    <row r="86" spans="6:7" s="3" customFormat="1" x14ac:dyDescent="0.25">
      <c r="F86" s="11"/>
      <c r="G86" s="11"/>
    </row>
    <row r="87" spans="6:7" s="3" customFormat="1" x14ac:dyDescent="0.25">
      <c r="F87" s="11"/>
      <c r="G87" s="11"/>
    </row>
    <row r="88" spans="6:7" s="3" customFormat="1" x14ac:dyDescent="0.25">
      <c r="F88" s="11"/>
      <c r="G88" s="11"/>
    </row>
    <row r="89" spans="6:7" s="3" customFormat="1" x14ac:dyDescent="0.25">
      <c r="F89" s="11"/>
      <c r="G89" s="11"/>
    </row>
    <row r="90" spans="6:7" s="3" customFormat="1" x14ac:dyDescent="0.25">
      <c r="F90" s="11"/>
      <c r="G90" s="11"/>
    </row>
    <row r="91" spans="6:7" s="3" customFormat="1" x14ac:dyDescent="0.25">
      <c r="F91" s="11"/>
      <c r="G91" s="11"/>
    </row>
    <row r="92" spans="6:7" s="3" customFormat="1" x14ac:dyDescent="0.25">
      <c r="F92" s="11"/>
      <c r="G92" s="11"/>
    </row>
    <row r="93" spans="6:7" s="3" customFormat="1" x14ac:dyDescent="0.25">
      <c r="F93" s="11"/>
      <c r="G93" s="11"/>
    </row>
    <row r="94" spans="6:7" s="3" customFormat="1" x14ac:dyDescent="0.25">
      <c r="F94" s="11"/>
      <c r="G94" s="11"/>
    </row>
    <row r="95" spans="6:7" s="3" customFormat="1" x14ac:dyDescent="0.25">
      <c r="F95" s="11"/>
      <c r="G95" s="11"/>
    </row>
    <row r="96" spans="6:7" s="3" customFormat="1" x14ac:dyDescent="0.25">
      <c r="F96" s="11"/>
      <c r="G96" s="11"/>
    </row>
    <row r="97" spans="6:7" s="3" customFormat="1" x14ac:dyDescent="0.25">
      <c r="F97" s="11"/>
      <c r="G97" s="11"/>
    </row>
    <row r="98" spans="6:7" s="3" customFormat="1" x14ac:dyDescent="0.25">
      <c r="F98" s="11"/>
      <c r="G98" s="11"/>
    </row>
    <row r="99" spans="6:7" s="3" customFormat="1" x14ac:dyDescent="0.25">
      <c r="F99" s="11"/>
      <c r="G99" s="11"/>
    </row>
    <row r="100" spans="6:7" s="3" customFormat="1" x14ac:dyDescent="0.25">
      <c r="F100" s="11"/>
      <c r="G100" s="11"/>
    </row>
    <row r="101" spans="6:7" s="3" customFormat="1" x14ac:dyDescent="0.25">
      <c r="F101" s="11"/>
      <c r="G101" s="11"/>
    </row>
    <row r="102" spans="6:7" s="3" customFormat="1" x14ac:dyDescent="0.25">
      <c r="F102" s="11"/>
      <c r="G102" s="11"/>
    </row>
    <row r="103" spans="6:7" s="3" customFormat="1" x14ac:dyDescent="0.25">
      <c r="F103" s="11"/>
      <c r="G103" s="11"/>
    </row>
    <row r="104" spans="6:7" s="3" customFormat="1" x14ac:dyDescent="0.25">
      <c r="F104" s="11"/>
      <c r="G104" s="11"/>
    </row>
    <row r="105" spans="6:7" s="3" customFormat="1" x14ac:dyDescent="0.25">
      <c r="F105" s="11"/>
      <c r="G105" s="11"/>
    </row>
    <row r="106" spans="6:7" s="3" customFormat="1" x14ac:dyDescent="0.25">
      <c r="F106" s="11"/>
      <c r="G106" s="11"/>
    </row>
    <row r="107" spans="6:7" s="3" customFormat="1" x14ac:dyDescent="0.25">
      <c r="F107" s="11"/>
      <c r="G107" s="11"/>
    </row>
    <row r="108" spans="6:7" s="3" customFormat="1" x14ac:dyDescent="0.25">
      <c r="F108" s="11"/>
      <c r="G108" s="11"/>
    </row>
    <row r="109" spans="6:7" s="3" customFormat="1" x14ac:dyDescent="0.25">
      <c r="F109" s="11"/>
      <c r="G109" s="11"/>
    </row>
    <row r="110" spans="6:7" s="3" customFormat="1" x14ac:dyDescent="0.25">
      <c r="F110" s="11"/>
      <c r="G110" s="11"/>
    </row>
    <row r="111" spans="6:7" s="3" customFormat="1" x14ac:dyDescent="0.25">
      <c r="F111" s="11"/>
      <c r="G111" s="11"/>
    </row>
    <row r="112" spans="6:7" s="3" customFormat="1" x14ac:dyDescent="0.25">
      <c r="F112" s="11"/>
      <c r="G112" s="11"/>
    </row>
    <row r="113" spans="6:7" s="3" customFormat="1" x14ac:dyDescent="0.25">
      <c r="F113" s="11"/>
      <c r="G113" s="11"/>
    </row>
    <row r="114" spans="6:7" s="3" customFormat="1" x14ac:dyDescent="0.25">
      <c r="F114" s="11"/>
      <c r="G114" s="11"/>
    </row>
    <row r="115" spans="6:7" s="3" customFormat="1" x14ac:dyDescent="0.25">
      <c r="F115" s="11"/>
      <c r="G115" s="11"/>
    </row>
    <row r="116" spans="6:7" s="3" customFormat="1" x14ac:dyDescent="0.25">
      <c r="F116" s="11"/>
      <c r="G116" s="11"/>
    </row>
    <row r="117" spans="6:7" s="3" customFormat="1" x14ac:dyDescent="0.25">
      <c r="F117" s="11"/>
      <c r="G117" s="11"/>
    </row>
    <row r="118" spans="6:7" s="3" customFormat="1" x14ac:dyDescent="0.25">
      <c r="F118" s="11"/>
      <c r="G118" s="11"/>
    </row>
    <row r="119" spans="6:7" s="3" customFormat="1" x14ac:dyDescent="0.25">
      <c r="F119" s="11"/>
      <c r="G119" s="11"/>
    </row>
    <row r="120" spans="6:7" s="3" customFormat="1" x14ac:dyDescent="0.25">
      <c r="F120" s="11"/>
      <c r="G120" s="11"/>
    </row>
    <row r="121" spans="6:7" s="3" customFormat="1" x14ac:dyDescent="0.25">
      <c r="F121" s="11"/>
      <c r="G121" s="11"/>
    </row>
    <row r="122" spans="6:7" s="3" customFormat="1" x14ac:dyDescent="0.25">
      <c r="F122" s="11"/>
      <c r="G122" s="11"/>
    </row>
    <row r="123" spans="6:7" s="3" customFormat="1" x14ac:dyDescent="0.25">
      <c r="F123" s="11"/>
      <c r="G123" s="11"/>
    </row>
    <row r="124" spans="6:7" s="3" customFormat="1" x14ac:dyDescent="0.25">
      <c r="F124" s="11"/>
      <c r="G124" s="11"/>
    </row>
    <row r="125" spans="6:7" s="3" customFormat="1" x14ac:dyDescent="0.25">
      <c r="F125" s="11"/>
      <c r="G125" s="11"/>
    </row>
    <row r="126" spans="6:7" s="3" customFormat="1" x14ac:dyDescent="0.25">
      <c r="F126" s="11"/>
      <c r="G126" s="11"/>
    </row>
    <row r="127" spans="6:7" s="3" customFormat="1" x14ac:dyDescent="0.25">
      <c r="F127" s="11"/>
      <c r="G127" s="11"/>
    </row>
    <row r="128" spans="6:7" s="3" customFormat="1" x14ac:dyDescent="0.25">
      <c r="F128" s="11"/>
      <c r="G128" s="11"/>
    </row>
    <row r="129" spans="6:7" s="3" customFormat="1" x14ac:dyDescent="0.25">
      <c r="F129" s="11"/>
      <c r="G129" s="11"/>
    </row>
    <row r="130" spans="6:7" s="3" customFormat="1" x14ac:dyDescent="0.25">
      <c r="F130" s="11"/>
      <c r="G130" s="11"/>
    </row>
    <row r="131" spans="6:7" s="3" customFormat="1" x14ac:dyDescent="0.25">
      <c r="F131" s="11"/>
      <c r="G131" s="11"/>
    </row>
    <row r="132" spans="6:7" s="3" customFormat="1" x14ac:dyDescent="0.25">
      <c r="F132" s="11"/>
      <c r="G132" s="11"/>
    </row>
    <row r="133" spans="6:7" s="3" customFormat="1" x14ac:dyDescent="0.25">
      <c r="F133" s="11"/>
      <c r="G133" s="11"/>
    </row>
    <row r="134" spans="6:7" s="3" customFormat="1" x14ac:dyDescent="0.25">
      <c r="F134" s="11"/>
      <c r="G134" s="11"/>
    </row>
    <row r="135" spans="6:7" s="3" customFormat="1" x14ac:dyDescent="0.25">
      <c r="F135" s="11"/>
      <c r="G135" s="11"/>
    </row>
    <row r="136" spans="6:7" s="3" customFormat="1" x14ac:dyDescent="0.25">
      <c r="F136" s="11"/>
      <c r="G136" s="11"/>
    </row>
    <row r="137" spans="6:7" s="3" customFormat="1" x14ac:dyDescent="0.25">
      <c r="F137" s="11"/>
      <c r="G137" s="11"/>
    </row>
    <row r="138" spans="6:7" s="3" customFormat="1" x14ac:dyDescent="0.25">
      <c r="F138" s="11"/>
      <c r="G138" s="11"/>
    </row>
    <row r="139" spans="6:7" s="3" customFormat="1" x14ac:dyDescent="0.25">
      <c r="F139" s="11"/>
      <c r="G139" s="11"/>
    </row>
    <row r="140" spans="6:7" s="3" customFormat="1" x14ac:dyDescent="0.25">
      <c r="F140" s="11"/>
      <c r="G140" s="11"/>
    </row>
    <row r="141" spans="6:7" s="3" customFormat="1" x14ac:dyDescent="0.25">
      <c r="F141" s="11"/>
      <c r="G141" s="11"/>
    </row>
    <row r="142" spans="6:7" s="3" customFormat="1" x14ac:dyDescent="0.25">
      <c r="F142" s="11"/>
      <c r="G142" s="11"/>
    </row>
    <row r="143" spans="6:7" s="3" customFormat="1" x14ac:dyDescent="0.25">
      <c r="F143" s="11"/>
      <c r="G143" s="11"/>
    </row>
    <row r="144" spans="6:7" s="3" customFormat="1" x14ac:dyDescent="0.25">
      <c r="F144" s="11"/>
      <c r="G144" s="11"/>
    </row>
    <row r="145" spans="6:7" s="3" customFormat="1" x14ac:dyDescent="0.25">
      <c r="F145" s="11"/>
      <c r="G145" s="11"/>
    </row>
    <row r="146" spans="6:7" s="3" customFormat="1" x14ac:dyDescent="0.25">
      <c r="F146" s="11"/>
      <c r="G146" s="11"/>
    </row>
    <row r="147" spans="6:7" s="3" customFormat="1" x14ac:dyDescent="0.25">
      <c r="F147" s="11"/>
      <c r="G147" s="11"/>
    </row>
    <row r="148" spans="6:7" s="3" customFormat="1" x14ac:dyDescent="0.25">
      <c r="F148" s="11"/>
      <c r="G148" s="11"/>
    </row>
    <row r="149" spans="6:7" s="3" customFormat="1" x14ac:dyDescent="0.25">
      <c r="F149" s="11"/>
      <c r="G149" s="11"/>
    </row>
    <row r="150" spans="6:7" s="3" customFormat="1" x14ac:dyDescent="0.25">
      <c r="F150" s="11"/>
      <c r="G150" s="11"/>
    </row>
    <row r="151" spans="6:7" s="3" customFormat="1" x14ac:dyDescent="0.25">
      <c r="F151" s="11"/>
      <c r="G151" s="11"/>
    </row>
    <row r="152" spans="6:7" s="3" customFormat="1" x14ac:dyDescent="0.25">
      <c r="F152" s="11"/>
      <c r="G152" s="11"/>
    </row>
    <row r="153" spans="6:7" s="3" customFormat="1" x14ac:dyDescent="0.25">
      <c r="F153" s="11"/>
      <c r="G153" s="11"/>
    </row>
    <row r="154" spans="6:7" s="3" customFormat="1" x14ac:dyDescent="0.25">
      <c r="F154" s="11"/>
      <c r="G154" s="11"/>
    </row>
    <row r="155" spans="6:7" s="3" customFormat="1" x14ac:dyDescent="0.25">
      <c r="F155" s="11"/>
      <c r="G155" s="11"/>
    </row>
    <row r="156" spans="6:7" s="3" customFormat="1" x14ac:dyDescent="0.25">
      <c r="F156" s="11"/>
      <c r="G156" s="11"/>
    </row>
    <row r="157" spans="6:7" s="3" customFormat="1" x14ac:dyDescent="0.25">
      <c r="F157" s="11"/>
      <c r="G157" s="11"/>
    </row>
    <row r="158" spans="6:7" s="3" customFormat="1" x14ac:dyDescent="0.25">
      <c r="F158" s="11"/>
      <c r="G158" s="11"/>
    </row>
    <row r="159" spans="6:7" s="3" customFormat="1" x14ac:dyDescent="0.25">
      <c r="F159" s="11"/>
      <c r="G159" s="11"/>
    </row>
    <row r="160" spans="6:7" s="3" customFormat="1" x14ac:dyDescent="0.25">
      <c r="F160" s="11"/>
      <c r="G160" s="11"/>
    </row>
    <row r="161" spans="6:7" s="3" customFormat="1" x14ac:dyDescent="0.25">
      <c r="F161" s="11"/>
      <c r="G161" s="11"/>
    </row>
    <row r="162" spans="6:7" s="3" customFormat="1" x14ac:dyDescent="0.25">
      <c r="F162" s="11"/>
      <c r="G162" s="11"/>
    </row>
    <row r="163" spans="6:7" s="3" customFormat="1" x14ac:dyDescent="0.25">
      <c r="F163" s="11"/>
      <c r="G163" s="11"/>
    </row>
    <row r="164" spans="6:7" s="3" customFormat="1" x14ac:dyDescent="0.25">
      <c r="F164" s="11"/>
      <c r="G164" s="11"/>
    </row>
    <row r="165" spans="6:7" s="3" customFormat="1" x14ac:dyDescent="0.25">
      <c r="F165" s="11"/>
      <c r="G165" s="11"/>
    </row>
    <row r="166" spans="6:7" s="3" customFormat="1" x14ac:dyDescent="0.25">
      <c r="F166" s="11"/>
      <c r="G166" s="11"/>
    </row>
    <row r="167" spans="6:7" s="3" customFormat="1" x14ac:dyDescent="0.25">
      <c r="F167" s="11"/>
      <c r="G167" s="11"/>
    </row>
    <row r="168" spans="6:7" s="3" customFormat="1" x14ac:dyDescent="0.25">
      <c r="F168" s="11"/>
      <c r="G168" s="11"/>
    </row>
    <row r="169" spans="6:7" s="3" customFormat="1" x14ac:dyDescent="0.25">
      <c r="F169" s="11"/>
      <c r="G169" s="11"/>
    </row>
    <row r="170" spans="6:7" s="3" customFormat="1" x14ac:dyDescent="0.25">
      <c r="F170" s="11"/>
      <c r="G170" s="11"/>
    </row>
    <row r="171" spans="6:7" s="3" customFormat="1" x14ac:dyDescent="0.25">
      <c r="F171" s="11"/>
      <c r="G171" s="11"/>
    </row>
    <row r="172" spans="6:7" s="3" customFormat="1" x14ac:dyDescent="0.25">
      <c r="F172" s="11"/>
      <c r="G172" s="11"/>
    </row>
    <row r="173" spans="6:7" s="3" customFormat="1" x14ac:dyDescent="0.25">
      <c r="F173" s="11"/>
      <c r="G173" s="11"/>
    </row>
    <row r="174" spans="6:7" s="3" customFormat="1" x14ac:dyDescent="0.25">
      <c r="F174" s="11"/>
      <c r="G174" s="11"/>
    </row>
    <row r="175" spans="6:7" s="3" customFormat="1" x14ac:dyDescent="0.25">
      <c r="F175" s="11"/>
      <c r="G175" s="11"/>
    </row>
    <row r="176" spans="6:7" s="3" customFormat="1" x14ac:dyDescent="0.25">
      <c r="F176" s="11"/>
      <c r="G176" s="11"/>
    </row>
    <row r="177" spans="6:7" s="3" customFormat="1" x14ac:dyDescent="0.25">
      <c r="F177" s="11"/>
      <c r="G177" s="11"/>
    </row>
    <row r="178" spans="6:7" s="3" customFormat="1" x14ac:dyDescent="0.25">
      <c r="F178" s="11"/>
      <c r="G178" s="11"/>
    </row>
    <row r="179" spans="6:7" s="3" customFormat="1" x14ac:dyDescent="0.25">
      <c r="F179" s="11"/>
      <c r="G179" s="11"/>
    </row>
    <row r="180" spans="6:7" s="3" customFormat="1" x14ac:dyDescent="0.25">
      <c r="F180" s="11"/>
      <c r="G180" s="11"/>
    </row>
    <row r="181" spans="6:7" s="3" customFormat="1" x14ac:dyDescent="0.25">
      <c r="F181" s="11"/>
      <c r="G181" s="11"/>
    </row>
    <row r="182" spans="6:7" s="3" customFormat="1" x14ac:dyDescent="0.25">
      <c r="F182" s="11"/>
      <c r="G182" s="11"/>
    </row>
    <row r="183" spans="6:7" s="3" customFormat="1" x14ac:dyDescent="0.25">
      <c r="F183" s="11"/>
      <c r="G183" s="11"/>
    </row>
    <row r="184" spans="6:7" s="3" customFormat="1" x14ac:dyDescent="0.25">
      <c r="F184" s="11"/>
      <c r="G184" s="11"/>
    </row>
    <row r="185" spans="6:7" s="3" customFormat="1" x14ac:dyDescent="0.25">
      <c r="F185" s="11"/>
      <c r="G185" s="11"/>
    </row>
    <row r="186" spans="6:7" s="3" customFormat="1" x14ac:dyDescent="0.25">
      <c r="F186" s="11"/>
      <c r="G186" s="11"/>
    </row>
    <row r="187" spans="6:7" s="3" customFormat="1" x14ac:dyDescent="0.25">
      <c r="F187" s="11"/>
      <c r="G187" s="11"/>
    </row>
    <row r="188" spans="6:7" s="3" customFormat="1" x14ac:dyDescent="0.25">
      <c r="F188" s="11"/>
      <c r="G188" s="11"/>
    </row>
    <row r="189" spans="6:7" s="3" customFormat="1" x14ac:dyDescent="0.25">
      <c r="F189" s="11"/>
      <c r="G189" s="11"/>
    </row>
    <row r="190" spans="6:7" s="3" customFormat="1" x14ac:dyDescent="0.25">
      <c r="F190" s="11"/>
      <c r="G190" s="11"/>
    </row>
    <row r="191" spans="6:7" s="3" customFormat="1" x14ac:dyDescent="0.25">
      <c r="F191" s="11"/>
      <c r="G191" s="11"/>
    </row>
    <row r="192" spans="6:7" s="3" customFormat="1" x14ac:dyDescent="0.25">
      <c r="F192" s="11"/>
      <c r="G192" s="11"/>
    </row>
    <row r="193" spans="6:7" s="3" customFormat="1" x14ac:dyDescent="0.25">
      <c r="F193" s="11"/>
      <c r="G193" s="11"/>
    </row>
    <row r="194" spans="6:7" s="3" customFormat="1" x14ac:dyDescent="0.25">
      <c r="F194" s="11"/>
      <c r="G194" s="11"/>
    </row>
    <row r="195" spans="6:7" s="3" customFormat="1" x14ac:dyDescent="0.25">
      <c r="F195" s="11"/>
      <c r="G195" s="11"/>
    </row>
    <row r="196" spans="6:7" s="3" customFormat="1" x14ac:dyDescent="0.25">
      <c r="F196" s="11"/>
      <c r="G196" s="11"/>
    </row>
    <row r="197" spans="6:7" s="3" customFormat="1" x14ac:dyDescent="0.25">
      <c r="F197" s="11"/>
      <c r="G197" s="11"/>
    </row>
    <row r="198" spans="6:7" s="3" customFormat="1" x14ac:dyDescent="0.25">
      <c r="F198" s="11"/>
      <c r="G198" s="11"/>
    </row>
    <row r="199" spans="6:7" s="3" customFormat="1" x14ac:dyDescent="0.25">
      <c r="F199" s="11"/>
      <c r="G199" s="11"/>
    </row>
    <row r="200" spans="6:7" s="3" customFormat="1" x14ac:dyDescent="0.25">
      <c r="F200" s="11"/>
      <c r="G200" s="11"/>
    </row>
    <row r="201" spans="6:7" s="3" customFormat="1" x14ac:dyDescent="0.25">
      <c r="F201" s="11"/>
      <c r="G201" s="11"/>
    </row>
    <row r="202" spans="6:7" s="3" customFormat="1" x14ac:dyDescent="0.25">
      <c r="F202" s="11"/>
      <c r="G202" s="11"/>
    </row>
    <row r="203" spans="6:7" s="3" customFormat="1" x14ac:dyDescent="0.25">
      <c r="F203" s="11"/>
      <c r="G203" s="11"/>
    </row>
    <row r="204" spans="6:7" s="3" customFormat="1" x14ac:dyDescent="0.25">
      <c r="F204" s="11"/>
      <c r="G204" s="11"/>
    </row>
    <row r="205" spans="6:7" s="3" customFormat="1" x14ac:dyDescent="0.25">
      <c r="F205" s="11"/>
      <c r="G205" s="11"/>
    </row>
    <row r="206" spans="6:7" s="3" customFormat="1" x14ac:dyDescent="0.25">
      <c r="F206" s="11"/>
      <c r="G206" s="11"/>
    </row>
    <row r="207" spans="6:7" s="3" customFormat="1" x14ac:dyDescent="0.25">
      <c r="F207" s="11"/>
      <c r="G207" s="11"/>
    </row>
    <row r="208" spans="6:7" s="3" customFormat="1" x14ac:dyDescent="0.25">
      <c r="F208" s="11"/>
      <c r="G208" s="11"/>
    </row>
    <row r="209" spans="6:7" s="3" customFormat="1" x14ac:dyDescent="0.25">
      <c r="F209" s="11"/>
      <c r="G209" s="11"/>
    </row>
    <row r="210" spans="6:7" s="3" customFormat="1" x14ac:dyDescent="0.25">
      <c r="F210" s="11"/>
      <c r="G210" s="11"/>
    </row>
    <row r="211" spans="6:7" s="3" customFormat="1" x14ac:dyDescent="0.25">
      <c r="F211" s="11"/>
      <c r="G211" s="11"/>
    </row>
    <row r="212" spans="6:7" s="3" customFormat="1" x14ac:dyDescent="0.25">
      <c r="F212" s="11"/>
      <c r="G212" s="11"/>
    </row>
    <row r="213" spans="6:7" s="3" customFormat="1" x14ac:dyDescent="0.25">
      <c r="F213" s="11"/>
      <c r="G213" s="11"/>
    </row>
    <row r="214" spans="6:7" s="3" customFormat="1" x14ac:dyDescent="0.25">
      <c r="F214" s="11"/>
      <c r="G214" s="11"/>
    </row>
    <row r="215" spans="6:7" s="3" customFormat="1" x14ac:dyDescent="0.25">
      <c r="F215" s="11"/>
      <c r="G215" s="11"/>
    </row>
    <row r="216" spans="6:7" s="3" customFormat="1" x14ac:dyDescent="0.25">
      <c r="F216" s="11"/>
      <c r="G216" s="11"/>
    </row>
    <row r="217" spans="6:7" s="3" customFormat="1" x14ac:dyDescent="0.25">
      <c r="F217" s="11"/>
      <c r="G217" s="11"/>
    </row>
    <row r="218" spans="6:7" s="3" customFormat="1" x14ac:dyDescent="0.25">
      <c r="F218" s="11"/>
      <c r="G218" s="11"/>
    </row>
    <row r="219" spans="6:7" s="3" customFormat="1" x14ac:dyDescent="0.25">
      <c r="F219" s="11"/>
      <c r="G219" s="11"/>
    </row>
    <row r="220" spans="6:7" s="3" customFormat="1" x14ac:dyDescent="0.25">
      <c r="F220" s="11"/>
      <c r="G220" s="11"/>
    </row>
    <row r="221" spans="6:7" s="3" customFormat="1" x14ac:dyDescent="0.25">
      <c r="F221" s="11"/>
      <c r="G221" s="11"/>
    </row>
    <row r="222" spans="6:7" s="3" customFormat="1" x14ac:dyDescent="0.25">
      <c r="F222" s="11"/>
      <c r="G222" s="11"/>
    </row>
    <row r="223" spans="6:7" s="3" customFormat="1" x14ac:dyDescent="0.25">
      <c r="F223" s="11"/>
      <c r="G223" s="11"/>
    </row>
    <row r="224" spans="6:7" s="3" customFormat="1" x14ac:dyDescent="0.25">
      <c r="F224" s="11"/>
      <c r="G224" s="11"/>
    </row>
    <row r="225" spans="6:7" s="3" customFormat="1" x14ac:dyDescent="0.25">
      <c r="F225" s="11"/>
      <c r="G225" s="11"/>
    </row>
    <row r="226" spans="6:7" s="3" customFormat="1" x14ac:dyDescent="0.25">
      <c r="F226" s="11"/>
      <c r="G226" s="11"/>
    </row>
    <row r="227" spans="6:7" s="3" customFormat="1" x14ac:dyDescent="0.25">
      <c r="F227" s="11"/>
      <c r="G227" s="11"/>
    </row>
    <row r="228" spans="6:7" s="3" customFormat="1" x14ac:dyDescent="0.25">
      <c r="F228" s="11"/>
      <c r="G228" s="11"/>
    </row>
    <row r="229" spans="6:7" s="3" customFormat="1" x14ac:dyDescent="0.25">
      <c r="F229" s="11"/>
      <c r="G229" s="11"/>
    </row>
    <row r="230" spans="6:7" s="3" customFormat="1" x14ac:dyDescent="0.25">
      <c r="F230" s="11"/>
      <c r="G230" s="11"/>
    </row>
    <row r="231" spans="6:7" s="3" customFormat="1" x14ac:dyDescent="0.25">
      <c r="F231" s="11"/>
      <c r="G231" s="11"/>
    </row>
    <row r="232" spans="6:7" s="3" customFormat="1" x14ac:dyDescent="0.25">
      <c r="F232" s="11"/>
      <c r="G232" s="11"/>
    </row>
    <row r="233" spans="6:7" s="3" customFormat="1" x14ac:dyDescent="0.25">
      <c r="F233" s="11"/>
      <c r="G233" s="11"/>
    </row>
    <row r="234" spans="6:7" s="3" customFormat="1" x14ac:dyDescent="0.25">
      <c r="F234" s="11"/>
      <c r="G234" s="11"/>
    </row>
    <row r="235" spans="6:7" s="3" customFormat="1" x14ac:dyDescent="0.25">
      <c r="F235" s="11"/>
      <c r="G235" s="11"/>
    </row>
    <row r="236" spans="6:7" s="3" customFormat="1" x14ac:dyDescent="0.25">
      <c r="F236" s="11"/>
      <c r="G236" s="11"/>
    </row>
    <row r="237" spans="6:7" s="3" customFormat="1" x14ac:dyDescent="0.25">
      <c r="F237" s="11"/>
      <c r="G237" s="11"/>
    </row>
    <row r="238" spans="6:7" s="3" customFormat="1" x14ac:dyDescent="0.25">
      <c r="F238" s="11"/>
      <c r="G238" s="11"/>
    </row>
    <row r="239" spans="6:7" s="3" customFormat="1" x14ac:dyDescent="0.25">
      <c r="F239" s="11"/>
      <c r="G239" s="11"/>
    </row>
    <row r="240" spans="6:7" s="3" customFormat="1" x14ac:dyDescent="0.25">
      <c r="F240" s="11"/>
      <c r="G240" s="11"/>
    </row>
    <row r="241" spans="6:7" s="3" customFormat="1" x14ac:dyDescent="0.25">
      <c r="F241" s="11"/>
      <c r="G241" s="11"/>
    </row>
    <row r="242" spans="6:7" s="3" customFormat="1" x14ac:dyDescent="0.25">
      <c r="F242" s="11"/>
      <c r="G242" s="11"/>
    </row>
    <row r="243" spans="6:7" s="3" customFormat="1" x14ac:dyDescent="0.25">
      <c r="F243" s="11"/>
      <c r="G243" s="11"/>
    </row>
    <row r="244" spans="6:7" s="3" customFormat="1" x14ac:dyDescent="0.25">
      <c r="F244" s="11"/>
      <c r="G244" s="11"/>
    </row>
    <row r="245" spans="6:7" s="3" customFormat="1" x14ac:dyDescent="0.25">
      <c r="F245" s="11"/>
      <c r="G245" s="11"/>
    </row>
    <row r="246" spans="6:7" s="3" customFormat="1" x14ac:dyDescent="0.25">
      <c r="F246" s="11"/>
      <c r="G246" s="11"/>
    </row>
    <row r="247" spans="6:7" s="3" customFormat="1" x14ac:dyDescent="0.25">
      <c r="F247" s="11"/>
      <c r="G247" s="11"/>
    </row>
    <row r="248" spans="6:7" s="3" customFormat="1" x14ac:dyDescent="0.25">
      <c r="F248" s="11"/>
      <c r="G248" s="11"/>
    </row>
    <row r="249" spans="6:7" s="3" customFormat="1" x14ac:dyDescent="0.25">
      <c r="F249" s="11"/>
      <c r="G249" s="11"/>
    </row>
    <row r="250" spans="6:7" s="3" customFormat="1" x14ac:dyDescent="0.25">
      <c r="F250" s="11"/>
      <c r="G250" s="11"/>
    </row>
    <row r="251" spans="6:7" s="3" customFormat="1" x14ac:dyDescent="0.25">
      <c r="F251" s="11"/>
      <c r="G251" s="11"/>
    </row>
    <row r="252" spans="6:7" s="3" customFormat="1" x14ac:dyDescent="0.25">
      <c r="F252" s="11"/>
      <c r="G252" s="11"/>
    </row>
    <row r="253" spans="6:7" s="3" customFormat="1" x14ac:dyDescent="0.25">
      <c r="F253" s="11"/>
      <c r="G253" s="11"/>
    </row>
    <row r="254" spans="6:7" s="3" customFormat="1" x14ac:dyDescent="0.25">
      <c r="F254" s="11"/>
      <c r="G254" s="11"/>
    </row>
    <row r="255" spans="6:7" s="3" customFormat="1" x14ac:dyDescent="0.25">
      <c r="F255" s="11"/>
      <c r="G255" s="11"/>
    </row>
    <row r="256" spans="6:7" s="3" customFormat="1" x14ac:dyDescent="0.25">
      <c r="F256" s="11"/>
      <c r="G256" s="11"/>
    </row>
    <row r="257" spans="6:7" s="3" customFormat="1" x14ac:dyDescent="0.25">
      <c r="F257" s="11"/>
      <c r="G257" s="11"/>
    </row>
    <row r="258" spans="6:7" s="3" customFormat="1" x14ac:dyDescent="0.25">
      <c r="F258" s="11"/>
      <c r="G258" s="11"/>
    </row>
    <row r="259" spans="6:7" s="3" customFormat="1" x14ac:dyDescent="0.25">
      <c r="F259" s="11"/>
      <c r="G259" s="11"/>
    </row>
    <row r="260" spans="6:7" s="3" customFormat="1" x14ac:dyDescent="0.25">
      <c r="F260" s="11"/>
      <c r="G260" s="11"/>
    </row>
    <row r="261" spans="6:7" s="3" customFormat="1" x14ac:dyDescent="0.25">
      <c r="F261" s="11"/>
      <c r="G261" s="11"/>
    </row>
    <row r="262" spans="6:7" s="3" customFormat="1" x14ac:dyDescent="0.25">
      <c r="F262" s="11"/>
      <c r="G262" s="11"/>
    </row>
    <row r="263" spans="6:7" s="3" customFormat="1" x14ac:dyDescent="0.25">
      <c r="F263" s="11"/>
      <c r="G263" s="11"/>
    </row>
    <row r="264" spans="6:7" s="3" customFormat="1" x14ac:dyDescent="0.25">
      <c r="F264" s="11"/>
      <c r="G264" s="11"/>
    </row>
    <row r="265" spans="6:7" s="3" customFormat="1" x14ac:dyDescent="0.25">
      <c r="F265" s="11"/>
      <c r="G265" s="11"/>
    </row>
    <row r="266" spans="6:7" s="3" customFormat="1" x14ac:dyDescent="0.25">
      <c r="F266" s="11"/>
      <c r="G266" s="11"/>
    </row>
    <row r="267" spans="6:7" s="3" customFormat="1" x14ac:dyDescent="0.25">
      <c r="F267" s="11"/>
      <c r="G267" s="11"/>
    </row>
    <row r="268" spans="6:7" s="3" customFormat="1" x14ac:dyDescent="0.25">
      <c r="F268" s="11"/>
      <c r="G268" s="11"/>
    </row>
    <row r="269" spans="6:7" s="3" customFormat="1" x14ac:dyDescent="0.25">
      <c r="F269" s="11"/>
      <c r="G269" s="11"/>
    </row>
    <row r="270" spans="6:7" s="3" customFormat="1" x14ac:dyDescent="0.25">
      <c r="F270" s="11"/>
      <c r="G270" s="11"/>
    </row>
    <row r="271" spans="6:7" s="3" customFormat="1" x14ac:dyDescent="0.25">
      <c r="F271" s="11"/>
      <c r="G271" s="11"/>
    </row>
    <row r="272" spans="6:7" s="3" customFormat="1" x14ac:dyDescent="0.25">
      <c r="F272" s="11"/>
      <c r="G272" s="11"/>
    </row>
    <row r="273" spans="6:7" s="3" customFormat="1" x14ac:dyDescent="0.25">
      <c r="F273" s="11"/>
      <c r="G273" s="11"/>
    </row>
    <row r="274" spans="6:7" s="3" customFormat="1" x14ac:dyDescent="0.25">
      <c r="F274" s="11"/>
      <c r="G274" s="11"/>
    </row>
    <row r="275" spans="6:7" s="3" customFormat="1" x14ac:dyDescent="0.25">
      <c r="F275" s="11"/>
      <c r="G275" s="11"/>
    </row>
    <row r="276" spans="6:7" s="3" customFormat="1" x14ac:dyDescent="0.25">
      <c r="F276" s="11"/>
      <c r="G276" s="11"/>
    </row>
    <row r="277" spans="6:7" s="3" customFormat="1" x14ac:dyDescent="0.25">
      <c r="F277" s="11"/>
      <c r="G277" s="11"/>
    </row>
    <row r="278" spans="6:7" s="3" customFormat="1" x14ac:dyDescent="0.25">
      <c r="F278" s="11"/>
      <c r="G278" s="11"/>
    </row>
    <row r="279" spans="6:7" s="3" customFormat="1" x14ac:dyDescent="0.25">
      <c r="F279" s="11"/>
      <c r="G279" s="11"/>
    </row>
    <row r="280" spans="6:7" s="3" customFormat="1" x14ac:dyDescent="0.25">
      <c r="F280" s="11"/>
      <c r="G280" s="11"/>
    </row>
    <row r="281" spans="6:7" s="3" customFormat="1" x14ac:dyDescent="0.25">
      <c r="F281" s="11"/>
      <c r="G281" s="11"/>
    </row>
    <row r="282" spans="6:7" s="3" customFormat="1" x14ac:dyDescent="0.25">
      <c r="F282" s="11"/>
      <c r="G282" s="11"/>
    </row>
    <row r="283" spans="6:7" s="3" customFormat="1" x14ac:dyDescent="0.25">
      <c r="F283" s="11"/>
      <c r="G283" s="11"/>
    </row>
    <row r="284" spans="6:7" s="3" customFormat="1" x14ac:dyDescent="0.25">
      <c r="F284" s="11"/>
      <c r="G284" s="11"/>
    </row>
    <row r="285" spans="6:7" s="3" customFormat="1" x14ac:dyDescent="0.25">
      <c r="F285" s="11"/>
      <c r="G285" s="11"/>
    </row>
    <row r="286" spans="6:7" s="3" customFormat="1" x14ac:dyDescent="0.25">
      <c r="F286" s="11"/>
      <c r="G286" s="11"/>
    </row>
    <row r="287" spans="6:7" s="3" customFormat="1" x14ac:dyDescent="0.25">
      <c r="F287" s="11"/>
      <c r="G287" s="11"/>
    </row>
    <row r="288" spans="6:7" s="3" customFormat="1" x14ac:dyDescent="0.25">
      <c r="F288" s="11"/>
      <c r="G288" s="11"/>
    </row>
    <row r="289" spans="1:13" s="3" customFormat="1" x14ac:dyDescent="0.25">
      <c r="F289" s="11"/>
      <c r="G289" s="11"/>
    </row>
    <row r="290" spans="1:13" s="3" customFormat="1" x14ac:dyDescent="0.25">
      <c r="F290" s="11"/>
      <c r="G290" s="11"/>
    </row>
    <row r="291" spans="1:13" s="3" customFormat="1" x14ac:dyDescent="0.25">
      <c r="F291" s="11"/>
      <c r="G291" s="11"/>
    </row>
    <row r="292" spans="1:13" s="3" customFormat="1" x14ac:dyDescent="0.25">
      <c r="F292" s="11"/>
      <c r="G292" s="11"/>
    </row>
    <row r="293" spans="1:13" s="3" customFormat="1" x14ac:dyDescent="0.25">
      <c r="F293" s="11"/>
      <c r="G293" s="11"/>
    </row>
    <row r="294" spans="1:13" s="3" customFormat="1" x14ac:dyDescent="0.25">
      <c r="F294" s="11"/>
      <c r="G294" s="11"/>
    </row>
    <row r="295" spans="1:13" s="3" customFormat="1" x14ac:dyDescent="0.25">
      <c r="A295" s="2"/>
      <c r="B295" s="2"/>
      <c r="C295" s="2"/>
      <c r="D295" s="2"/>
      <c r="E295" s="2"/>
      <c r="F295" s="12"/>
      <c r="G295" s="12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12"/>
      <c r="G296" s="12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2"/>
      <c r="G297" s="12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2"/>
      <c r="G298" s="12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2"/>
      <c r="G299" s="1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2"/>
      <c r="G300" s="1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2"/>
      <c r="G301" s="1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2"/>
      <c r="G302" s="1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2"/>
      <c r="G303" s="1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2"/>
      <c r="G304" s="1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2"/>
      <c r="G305" s="1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2"/>
      <c r="G306" s="1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2"/>
      <c r="G307" s="1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2"/>
      <c r="G308" s="1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2"/>
      <c r="G309" s="1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2"/>
      <c r="G310" s="1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2"/>
      <c r="G311" s="1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2"/>
      <c r="G312" s="1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2"/>
      <c r="G313" s="1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2"/>
      <c r="G314" s="1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2"/>
      <c r="G315" s="1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2"/>
      <c r="G316" s="1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2"/>
      <c r="G317" s="1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2"/>
      <c r="G318" s="1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2"/>
      <c r="G319" s="1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2"/>
      <c r="G320" s="1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2"/>
      <c r="G321" s="1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2"/>
      <c r="G322" s="1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2"/>
      <c r="G323" s="1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2"/>
      <c r="G324" s="1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2"/>
      <c r="G325" s="1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2"/>
      <c r="G326" s="1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2"/>
      <c r="G327" s="1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2"/>
      <c r="G328" s="1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2"/>
      <c r="G329" s="1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2"/>
      <c r="G330" s="1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2"/>
      <c r="G331" s="1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2"/>
      <c r="G332" s="1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2"/>
      <c r="G333" s="1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2"/>
      <c r="G334" s="1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2"/>
      <c r="G335" s="1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2"/>
      <c r="G336" s="1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2"/>
      <c r="G337" s="1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2"/>
      <c r="G338" s="1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2"/>
      <c r="G339" s="1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2"/>
      <c r="G340" s="1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2"/>
      <c r="G341" s="1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2"/>
      <c r="G342" s="1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2"/>
      <c r="G343" s="1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2"/>
      <c r="G344" s="1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2"/>
      <c r="G345" s="1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2"/>
      <c r="G346" s="1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2"/>
      <c r="G347" s="1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2"/>
      <c r="G348" s="1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2"/>
      <c r="G349" s="1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2"/>
      <c r="G350" s="1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2"/>
      <c r="G351" s="1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2"/>
      <c r="G352" s="1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2"/>
      <c r="G353" s="1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2"/>
      <c r="G354" s="1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2"/>
      <c r="G355" s="1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2"/>
      <c r="G356" s="1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2"/>
      <c r="G357" s="1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2"/>
      <c r="G358" s="1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2"/>
      <c r="G359" s="1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2"/>
      <c r="G360" s="1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2"/>
      <c r="G361" s="1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2"/>
      <c r="G362" s="1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2"/>
      <c r="G363" s="1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2"/>
      <c r="G364" s="1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2"/>
      <c r="G365" s="1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2"/>
      <c r="G366" s="1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2"/>
      <c r="G367" s="1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2"/>
      <c r="G368" s="1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2"/>
      <c r="G369" s="1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2"/>
      <c r="G370" s="1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2"/>
      <c r="G371" s="1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2"/>
      <c r="G372" s="1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2"/>
      <c r="G373" s="1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2"/>
      <c r="G374" s="1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2"/>
      <c r="G375" s="1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2"/>
      <c r="G376" s="1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2"/>
      <c r="G377" s="1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2"/>
      <c r="G378" s="1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2"/>
      <c r="G379" s="1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2"/>
      <c r="G380" s="1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2"/>
      <c r="G381" s="1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2"/>
      <c r="G382" s="1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2"/>
      <c r="G383" s="1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2"/>
      <c r="G384" s="1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2"/>
      <c r="G385" s="1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2"/>
      <c r="G386" s="1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2"/>
      <c r="G387" s="1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2"/>
      <c r="G388" s="1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2"/>
      <c r="G389" s="1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2"/>
      <c r="G390" s="1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2"/>
      <c r="G391" s="1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2"/>
      <c r="G392" s="1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2"/>
      <c r="G393" s="1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2"/>
      <c r="G394" s="1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2"/>
      <c r="G395" s="1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2"/>
      <c r="G396" s="1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2"/>
      <c r="G397" s="1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2"/>
      <c r="G398" s="1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2"/>
      <c r="G399" s="1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2"/>
      <c r="G400" s="1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2"/>
      <c r="G401" s="1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2"/>
      <c r="G402" s="1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2"/>
      <c r="G403" s="1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2"/>
      <c r="G404" s="1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2"/>
      <c r="G405" s="1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2"/>
      <c r="G406" s="1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2"/>
      <c r="G407" s="1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2"/>
      <c r="G408" s="1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2"/>
      <c r="G409" s="1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2"/>
      <c r="G410" s="1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2"/>
      <c r="G411" s="1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2"/>
      <c r="G412" s="1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2"/>
      <c r="G413" s="1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2"/>
      <c r="G414" s="1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2"/>
      <c r="G415" s="1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2"/>
      <c r="G416" s="1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2"/>
      <c r="G417" s="1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2"/>
      <c r="G418" s="1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2"/>
      <c r="G419" s="1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2"/>
      <c r="G420" s="1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2"/>
      <c r="G421" s="1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2"/>
      <c r="G422" s="1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2"/>
      <c r="G423" s="1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2"/>
      <c r="G424" s="1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2"/>
      <c r="G425" s="1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2"/>
      <c r="G426" s="1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2"/>
      <c r="G427" s="1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2"/>
      <c r="G428" s="1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2"/>
      <c r="G429" s="1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2"/>
      <c r="G430" s="1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2"/>
      <c r="G431" s="1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2"/>
      <c r="G432" s="1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2"/>
      <c r="G433" s="1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2"/>
      <c r="G434" s="1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2"/>
      <c r="G435" s="1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2"/>
      <c r="G436" s="1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2"/>
      <c r="G437" s="1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2"/>
      <c r="G438" s="1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2"/>
      <c r="G439" s="1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2"/>
      <c r="G440" s="1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2"/>
      <c r="G441" s="1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2"/>
      <c r="G442" s="1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2"/>
      <c r="G443" s="1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2"/>
      <c r="G444" s="1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2"/>
      <c r="G445" s="1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2"/>
      <c r="G446" s="1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2"/>
      <c r="G447" s="1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2"/>
      <c r="G448" s="1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2"/>
      <c r="G449" s="1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2"/>
      <c r="G450" s="1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2"/>
      <c r="G451" s="1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2"/>
      <c r="G452" s="1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2"/>
      <c r="G453" s="12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2"/>
      <c r="G454" s="12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2"/>
      <c r="G455" s="12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2"/>
      <c r="G456" s="12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2"/>
      <c r="G457" s="12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2"/>
      <c r="G458" s="12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2"/>
      <c r="G459" s="12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2"/>
      <c r="G460" s="12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2"/>
      <c r="G461" s="12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2"/>
      <c r="G462" s="12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2"/>
      <c r="G463" s="12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2"/>
      <c r="G464" s="12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2"/>
      <c r="G465" s="12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2"/>
      <c r="G466" s="12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2"/>
      <c r="G467" s="12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2"/>
      <c r="G468" s="12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2"/>
      <c r="G469" s="12"/>
      <c r="H469" s="2"/>
      <c r="I469" s="2"/>
      <c r="J469" s="2"/>
      <c r="K469" s="2"/>
      <c r="L469" s="2"/>
      <c r="M469" s="2"/>
    </row>
    <row r="470" spans="1:13" s="3" customFormat="1" x14ac:dyDescent="0.25">
      <c r="A470" s="2"/>
      <c r="B470" s="2"/>
      <c r="C470" s="2"/>
      <c r="D470" s="2"/>
      <c r="E470" s="2"/>
      <c r="F470" s="12"/>
      <c r="G470" s="12"/>
      <c r="H470" s="2"/>
      <c r="I470" s="2"/>
      <c r="J470" s="2"/>
      <c r="K470" s="2"/>
      <c r="L470" s="2"/>
      <c r="M470" s="2"/>
    </row>
    <row r="471" spans="1:13" s="3" customFormat="1" x14ac:dyDescent="0.25">
      <c r="A471" s="2"/>
      <c r="B471" s="2"/>
      <c r="C471" s="2"/>
      <c r="D471" s="2"/>
      <c r="E471" s="2"/>
      <c r="F471" s="12"/>
      <c r="G471" s="12"/>
      <c r="H471" s="2"/>
      <c r="I471" s="2"/>
      <c r="J471" s="2"/>
      <c r="K471" s="2"/>
      <c r="L471" s="2"/>
      <c r="M471" s="2"/>
    </row>
  </sheetData>
  <autoFilter ref="A3:N5" xr:uid="{54667085-D8AD-4F01-B81D-E0D1EA8E4279}">
    <sortState xmlns:xlrd2="http://schemas.microsoft.com/office/spreadsheetml/2017/richdata2" ref="A8:N24">
      <sortCondition descending="1" ref="M3:M5"/>
    </sortState>
  </autoFilter>
  <mergeCells count="17">
    <mergeCell ref="A2:D2"/>
    <mergeCell ref="A1:K1"/>
    <mergeCell ref="M1:N1"/>
    <mergeCell ref="D3:D5"/>
    <mergeCell ref="F3:F5"/>
    <mergeCell ref="G3:G5"/>
    <mergeCell ref="H3:H5"/>
    <mergeCell ref="J3:J5"/>
    <mergeCell ref="A3:A5"/>
    <mergeCell ref="B3:B5"/>
    <mergeCell ref="C3:C5"/>
    <mergeCell ref="E3:E5"/>
    <mergeCell ref="M3:M5"/>
    <mergeCell ref="K3:K5"/>
    <mergeCell ref="N3:N5"/>
    <mergeCell ref="I3:I5"/>
    <mergeCell ref="L3:L5"/>
  </mergeCells>
  <hyperlinks>
    <hyperlink ref="M1:N1" location="'Table of Contents'!A1" display="Click Here to Return to Table of Contents" xr:uid="{F560A566-3B15-4C1F-A993-C294FBED2C15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DA028-D834-48F0-98CB-95BE812FDCE4}">
  <sheetPr>
    <tabColor rgb="FFFF66CC"/>
  </sheetPr>
  <dimension ref="A1:N469"/>
  <sheetViews>
    <sheetView zoomScale="60" zoomScaleNormal="60" workbookViewId="0">
      <pane ySplit="1" topLeftCell="A2" activePane="bottomLeft" state="frozen"/>
      <selection activeCell="AP3" sqref="AP3"/>
      <selection pane="bottomLeft" activeCell="E30" sqref="E30"/>
    </sheetView>
  </sheetViews>
  <sheetFormatPr defaultColWidth="9.109375" defaultRowHeight="17.399999999999999" x14ac:dyDescent="0.25"/>
  <cols>
    <col min="1" max="1" width="21.44140625" style="2" customWidth="1"/>
    <col min="2" max="2" width="24.109375" style="2" customWidth="1"/>
    <col min="3" max="3" width="19.33203125" style="2" customWidth="1"/>
    <col min="4" max="4" width="33.109375" style="2" customWidth="1"/>
    <col min="5" max="5" width="9.44140625" style="2" bestFit="1" customWidth="1"/>
    <col min="6" max="7" width="9.44140625" style="12" bestFit="1" customWidth="1"/>
    <col min="8" max="8" width="9.44140625" style="2" bestFit="1" customWidth="1"/>
    <col min="9" max="9" width="8.5546875" style="2" bestFit="1" customWidth="1"/>
    <col min="10" max="10" width="9.44140625" style="2" bestFit="1" customWidth="1"/>
    <col min="11" max="11" width="10.21875" style="2" bestFit="1" customWidth="1"/>
    <col min="12" max="12" width="10.21875" style="2" customWidth="1"/>
    <col min="13" max="13" width="10.109375" style="2" bestFit="1" customWidth="1"/>
    <col min="14" max="14" width="12.109375" style="1" bestFit="1" customWidth="1"/>
    <col min="15" max="20" width="8.6640625" style="1" customWidth="1"/>
    <col min="21" max="16384" width="9.109375" style="1"/>
  </cols>
  <sheetData>
    <row r="1" spans="1:14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5"/>
      <c r="M1" s="79" t="s">
        <v>36</v>
      </c>
      <c r="N1" s="79"/>
    </row>
    <row r="2" spans="1:14" s="4" customFormat="1" ht="48" customHeight="1" x14ac:dyDescent="0.25">
      <c r="A2" s="84" t="s">
        <v>221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19"/>
      <c r="N2" s="31"/>
    </row>
    <row r="3" spans="1:14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77" t="s">
        <v>393</v>
      </c>
      <c r="M3" s="80" t="s">
        <v>0</v>
      </c>
      <c r="N3" s="82" t="s">
        <v>100</v>
      </c>
    </row>
    <row r="4" spans="1:14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3"/>
      <c r="M4" s="81"/>
      <c r="N4" s="82"/>
    </row>
    <row r="5" spans="1:14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3"/>
      <c r="M5" s="81"/>
      <c r="N5" s="82"/>
    </row>
    <row r="6" spans="1:14" s="8" customFormat="1" ht="20.100000000000001" customHeight="1" x14ac:dyDescent="0.25">
      <c r="A6" s="41"/>
      <c r="B6" s="37" t="s">
        <v>30</v>
      </c>
      <c r="C6" s="37" t="s">
        <v>30</v>
      </c>
      <c r="D6" s="37" t="s">
        <v>31</v>
      </c>
      <c r="E6" s="7">
        <v>28</v>
      </c>
      <c r="F6" s="7">
        <v>18</v>
      </c>
      <c r="G6" s="7">
        <v>23</v>
      </c>
      <c r="H6" s="7">
        <f>2*24</f>
        <v>48</v>
      </c>
      <c r="I6" s="7">
        <v>24</v>
      </c>
      <c r="J6" s="32">
        <v>17</v>
      </c>
      <c r="K6" s="7">
        <f>2*26</f>
        <v>52</v>
      </c>
      <c r="L6" s="45"/>
      <c r="M6" s="27">
        <f>SUM(E6:K6)</f>
        <v>210</v>
      </c>
      <c r="N6" s="40">
        <v>1</v>
      </c>
    </row>
    <row r="7" spans="1:14" s="8" customFormat="1" ht="20.100000000000001" customHeight="1" x14ac:dyDescent="0.25">
      <c r="A7" s="41"/>
      <c r="B7" s="15" t="s">
        <v>228</v>
      </c>
      <c r="C7" s="15" t="s">
        <v>228</v>
      </c>
      <c r="D7" s="15" t="s">
        <v>224</v>
      </c>
      <c r="E7" s="7">
        <v>15</v>
      </c>
      <c r="F7" s="7">
        <v>21</v>
      </c>
      <c r="G7" s="7">
        <v>17</v>
      </c>
      <c r="H7" s="32">
        <f>2*21</f>
        <v>42</v>
      </c>
      <c r="I7" s="45"/>
      <c r="J7" s="32">
        <v>26</v>
      </c>
      <c r="K7" s="7">
        <f>2*22</f>
        <v>44</v>
      </c>
      <c r="L7" s="7">
        <f>2*19</f>
        <v>38</v>
      </c>
      <c r="M7" s="7">
        <f>SUM(E7:L7)</f>
        <v>203</v>
      </c>
      <c r="N7" s="41">
        <v>2</v>
      </c>
    </row>
    <row r="8" spans="1:14" s="8" customFormat="1" ht="20.100000000000001" customHeight="1" x14ac:dyDescent="0.25">
      <c r="A8" s="41"/>
      <c r="B8" s="15" t="s">
        <v>382</v>
      </c>
      <c r="C8" s="15" t="s">
        <v>379</v>
      </c>
      <c r="D8" s="15" t="s">
        <v>378</v>
      </c>
      <c r="E8" s="44"/>
      <c r="F8" s="44"/>
      <c r="G8" s="45"/>
      <c r="H8" s="45"/>
      <c r="I8" s="45"/>
      <c r="J8" s="32">
        <v>15</v>
      </c>
      <c r="K8" s="32">
        <f>2*15</f>
        <v>30</v>
      </c>
      <c r="L8" s="7">
        <f>2*14</f>
        <v>28</v>
      </c>
      <c r="M8" s="7">
        <f>SUM(E8:L8)</f>
        <v>73</v>
      </c>
      <c r="N8" s="41">
        <v>3</v>
      </c>
    </row>
    <row r="9" spans="1:14" s="9" customFormat="1" ht="20.100000000000001" customHeight="1" x14ac:dyDescent="0.25">
      <c r="A9" s="41"/>
      <c r="B9" s="16" t="s">
        <v>383</v>
      </c>
      <c r="C9" s="16" t="s">
        <v>24</v>
      </c>
      <c r="D9" s="16" t="s">
        <v>231</v>
      </c>
      <c r="E9" s="44"/>
      <c r="F9" s="44"/>
      <c r="G9" s="45"/>
      <c r="H9" s="32">
        <f>2*11</f>
        <v>22</v>
      </c>
      <c r="I9" s="32">
        <v>8</v>
      </c>
      <c r="J9" s="32">
        <v>10</v>
      </c>
      <c r="K9" s="45"/>
      <c r="L9" s="45"/>
      <c r="M9" s="7">
        <f>SUM(E9:K9)</f>
        <v>40</v>
      </c>
      <c r="N9" s="41">
        <v>4</v>
      </c>
    </row>
    <row r="10" spans="1:14" s="8" customFormat="1" ht="20.100000000000001" customHeight="1" x14ac:dyDescent="0.25">
      <c r="A10" s="41"/>
      <c r="B10" s="15" t="s">
        <v>232</v>
      </c>
      <c r="C10" s="15" t="s">
        <v>24</v>
      </c>
      <c r="D10" s="15" t="s">
        <v>22</v>
      </c>
      <c r="E10" s="44"/>
      <c r="F10" s="44"/>
      <c r="G10" s="44"/>
      <c r="H10" s="44"/>
      <c r="I10" s="32">
        <v>7</v>
      </c>
      <c r="J10" s="45"/>
      <c r="K10" s="45"/>
      <c r="L10" s="7">
        <f>2*15</f>
        <v>30</v>
      </c>
      <c r="M10" s="7">
        <f>SUM(E10:L10)</f>
        <v>37</v>
      </c>
      <c r="N10" s="41">
        <v>5</v>
      </c>
    </row>
    <row r="11" spans="1:14" s="8" customFormat="1" ht="20.100000000000001" customHeight="1" x14ac:dyDescent="0.25">
      <c r="A11" s="38"/>
      <c r="B11" s="14" t="s">
        <v>343</v>
      </c>
      <c r="C11" s="14" t="s">
        <v>343</v>
      </c>
      <c r="D11" s="14" t="s">
        <v>342</v>
      </c>
      <c r="E11" s="44"/>
      <c r="F11" s="44"/>
      <c r="G11" s="44"/>
      <c r="H11" s="44"/>
      <c r="I11" s="32">
        <v>20</v>
      </c>
      <c r="J11" s="45"/>
      <c r="K11" s="44"/>
      <c r="L11" s="45"/>
      <c r="M11" s="7">
        <f t="shared" ref="M11:M17" si="0">SUM(E11:K11)</f>
        <v>20</v>
      </c>
      <c r="N11" s="38"/>
    </row>
    <row r="12" spans="1:14" s="8" customFormat="1" ht="19.5" customHeight="1" x14ac:dyDescent="0.25">
      <c r="A12" s="38"/>
      <c r="B12" s="14" t="s">
        <v>398</v>
      </c>
      <c r="C12" s="14" t="s">
        <v>397</v>
      </c>
      <c r="D12" s="15" t="s">
        <v>396</v>
      </c>
      <c r="E12" s="44"/>
      <c r="F12" s="44"/>
      <c r="G12" s="44"/>
      <c r="H12" s="44"/>
      <c r="I12" s="45"/>
      <c r="J12" s="45"/>
      <c r="K12" s="7">
        <f>2*10</f>
        <v>20</v>
      </c>
      <c r="L12" s="45"/>
      <c r="M12" s="7">
        <f t="shared" si="0"/>
        <v>20</v>
      </c>
      <c r="N12" s="38"/>
    </row>
    <row r="13" spans="1:14" s="8" customFormat="1" ht="20.100000000000001" customHeight="1" x14ac:dyDescent="0.25">
      <c r="A13" s="41"/>
      <c r="B13" s="15" t="s">
        <v>226</v>
      </c>
      <c r="C13" s="15" t="s">
        <v>226</v>
      </c>
      <c r="D13" s="15" t="s">
        <v>225</v>
      </c>
      <c r="E13" s="44"/>
      <c r="F13" s="7">
        <v>4</v>
      </c>
      <c r="G13" s="7">
        <v>3</v>
      </c>
      <c r="H13" s="44"/>
      <c r="I13" s="45"/>
      <c r="J13" s="32">
        <v>12</v>
      </c>
      <c r="K13" s="44"/>
      <c r="L13" s="45"/>
      <c r="M13" s="7">
        <f t="shared" si="0"/>
        <v>19</v>
      </c>
      <c r="N13" s="41">
        <v>6</v>
      </c>
    </row>
    <row r="14" spans="1:14" s="8" customFormat="1" ht="20.100000000000001" customHeight="1" x14ac:dyDescent="0.25">
      <c r="A14" s="41"/>
      <c r="B14" s="15" t="s">
        <v>238</v>
      </c>
      <c r="C14" s="15" t="s">
        <v>238</v>
      </c>
      <c r="D14" s="15" t="s">
        <v>233</v>
      </c>
      <c r="E14" s="44"/>
      <c r="F14" s="7">
        <v>8</v>
      </c>
      <c r="G14" s="44"/>
      <c r="H14" s="44"/>
      <c r="I14" s="45"/>
      <c r="J14" s="44"/>
      <c r="K14" s="44"/>
      <c r="L14" s="45"/>
      <c r="M14" s="7">
        <f t="shared" si="0"/>
        <v>8</v>
      </c>
      <c r="N14" s="42"/>
    </row>
    <row r="15" spans="1:14" s="8" customFormat="1" ht="20.100000000000001" customHeight="1" x14ac:dyDescent="0.25">
      <c r="A15" s="40"/>
      <c r="B15" s="14" t="s">
        <v>241</v>
      </c>
      <c r="C15" s="14" t="s">
        <v>241</v>
      </c>
      <c r="D15" s="15" t="s">
        <v>240</v>
      </c>
      <c r="E15" s="44"/>
      <c r="F15" s="44"/>
      <c r="G15" s="7">
        <v>7</v>
      </c>
      <c r="H15" s="44"/>
      <c r="I15" s="45"/>
      <c r="J15" s="44"/>
      <c r="K15" s="44"/>
      <c r="L15" s="45"/>
      <c r="M15" s="7">
        <f t="shared" si="0"/>
        <v>7</v>
      </c>
      <c r="N15" s="42"/>
    </row>
    <row r="16" spans="1:14" s="3" customFormat="1" ht="15" x14ac:dyDescent="0.25">
      <c r="A16" s="41"/>
      <c r="B16" s="14" t="s">
        <v>244</v>
      </c>
      <c r="C16" s="14" t="s">
        <v>244</v>
      </c>
      <c r="D16" s="14" t="s">
        <v>243</v>
      </c>
      <c r="E16" s="44"/>
      <c r="F16" s="7">
        <v>7</v>
      </c>
      <c r="G16" s="44"/>
      <c r="H16" s="44"/>
      <c r="I16" s="45"/>
      <c r="J16" s="44"/>
      <c r="K16" s="44"/>
      <c r="L16" s="45"/>
      <c r="M16" s="7">
        <f t="shared" si="0"/>
        <v>7</v>
      </c>
      <c r="N16" s="42"/>
    </row>
    <row r="17" spans="1:14" s="3" customFormat="1" ht="15" x14ac:dyDescent="0.25">
      <c r="A17" s="41"/>
      <c r="B17" s="14" t="s">
        <v>59</v>
      </c>
      <c r="C17" s="14" t="s">
        <v>237</v>
      </c>
      <c r="D17" s="14" t="s">
        <v>234</v>
      </c>
      <c r="E17" s="44"/>
      <c r="F17" s="44"/>
      <c r="G17" s="44"/>
      <c r="H17" s="44"/>
      <c r="I17" s="44"/>
      <c r="J17" s="44"/>
      <c r="K17" s="7">
        <f>2*2</f>
        <v>4</v>
      </c>
      <c r="L17" s="45"/>
      <c r="M17" s="7">
        <f t="shared" si="0"/>
        <v>4</v>
      </c>
      <c r="N17" s="42"/>
    </row>
    <row r="18" spans="1:14" s="3" customFormat="1" ht="15" x14ac:dyDescent="0.25">
      <c r="A18" s="39"/>
      <c r="B18" s="16" t="s">
        <v>27</v>
      </c>
      <c r="C18" s="16" t="s">
        <v>27</v>
      </c>
      <c r="D18" s="16" t="s">
        <v>242</v>
      </c>
      <c r="E18" s="44"/>
      <c r="F18" s="54">
        <v>17</v>
      </c>
      <c r="G18" s="44"/>
      <c r="H18" s="44"/>
      <c r="I18" s="44"/>
      <c r="J18" s="44"/>
      <c r="K18" s="44"/>
      <c r="L18" s="45"/>
      <c r="M18" s="7">
        <f>SUM(I18:K18)</f>
        <v>0</v>
      </c>
      <c r="N18" s="42"/>
    </row>
    <row r="19" spans="1:14" s="3" customFormat="1" ht="15" x14ac:dyDescent="0.25">
      <c r="A19" s="38"/>
      <c r="B19" s="16" t="s">
        <v>294</v>
      </c>
      <c r="C19" s="16" t="s">
        <v>294</v>
      </c>
      <c r="D19" s="16" t="s">
        <v>293</v>
      </c>
      <c r="E19" s="44"/>
      <c r="F19" s="44"/>
      <c r="G19" s="44"/>
      <c r="H19" s="54">
        <f>2*7</f>
        <v>14</v>
      </c>
      <c r="I19" s="45"/>
      <c r="J19" s="44"/>
      <c r="K19" s="44"/>
      <c r="L19" s="45"/>
      <c r="M19" s="7">
        <f>SUM(I19:K19)</f>
        <v>0</v>
      </c>
      <c r="N19" s="42"/>
    </row>
    <row r="20" spans="1:14" s="3" customFormat="1" ht="15" x14ac:dyDescent="0.25">
      <c r="A20" s="38"/>
      <c r="B20" s="14" t="s">
        <v>94</v>
      </c>
      <c r="C20" s="14" t="s">
        <v>94</v>
      </c>
      <c r="D20" s="14" t="s">
        <v>239</v>
      </c>
      <c r="E20" s="44"/>
      <c r="F20" s="54">
        <v>9</v>
      </c>
      <c r="G20" s="44"/>
      <c r="H20" s="44"/>
      <c r="I20" s="45"/>
      <c r="J20" s="45"/>
      <c r="K20" s="44"/>
      <c r="L20" s="45"/>
      <c r="M20" s="7">
        <f>SUM(I20:K20)</f>
        <v>0</v>
      </c>
      <c r="N20" s="42"/>
    </row>
    <row r="21" spans="1:14" s="3" customFormat="1" ht="15" x14ac:dyDescent="0.25">
      <c r="A21" s="39"/>
      <c r="B21" s="16" t="s">
        <v>300</v>
      </c>
      <c r="C21" s="16" t="s">
        <v>302</v>
      </c>
      <c r="D21" s="16" t="s">
        <v>301</v>
      </c>
      <c r="E21" s="44"/>
      <c r="F21" s="44"/>
      <c r="G21" s="44"/>
      <c r="H21" s="7">
        <v>0</v>
      </c>
      <c r="I21" s="45"/>
      <c r="J21" s="45"/>
      <c r="K21" s="44"/>
      <c r="L21" s="45"/>
      <c r="M21" s="7">
        <f>SUM(E21:K21)</f>
        <v>0</v>
      </c>
      <c r="N21" s="42"/>
    </row>
    <row r="22" spans="1:14" s="3" customFormat="1" ht="15" x14ac:dyDescent="0.25"/>
    <row r="23" spans="1:14" s="3" customFormat="1" ht="15" x14ac:dyDescent="0.25"/>
    <row r="24" spans="1:14" s="3" customFormat="1" ht="15" x14ac:dyDescent="0.25"/>
    <row r="25" spans="1:14" s="3" customFormat="1" ht="15" x14ac:dyDescent="0.25"/>
    <row r="26" spans="1:14" s="3" customFormat="1" ht="15" x14ac:dyDescent="0.25"/>
    <row r="27" spans="1:14" s="3" customFormat="1" ht="15" x14ac:dyDescent="0.25"/>
    <row r="28" spans="1:14" s="3" customFormat="1" ht="15" x14ac:dyDescent="0.25"/>
    <row r="29" spans="1:14" s="3" customFormat="1" x14ac:dyDescent="0.25">
      <c r="F29" s="11"/>
      <c r="G29" s="11"/>
    </row>
    <row r="30" spans="1:14" s="3" customFormat="1" x14ac:dyDescent="0.25">
      <c r="F30" s="11"/>
      <c r="G30" s="11"/>
    </row>
    <row r="31" spans="1:14" s="3" customFormat="1" x14ac:dyDescent="0.25">
      <c r="F31" s="11"/>
      <c r="G31" s="11"/>
    </row>
    <row r="32" spans="1:14" s="3" customFormat="1" x14ac:dyDescent="0.25">
      <c r="F32" s="11"/>
      <c r="G32" s="11"/>
    </row>
    <row r="33" spans="6:7" s="3" customFormat="1" x14ac:dyDescent="0.25">
      <c r="F33" s="11"/>
      <c r="G33" s="11"/>
    </row>
    <row r="34" spans="6:7" s="3" customFormat="1" x14ac:dyDescent="0.25">
      <c r="F34" s="11"/>
      <c r="G34" s="11"/>
    </row>
    <row r="35" spans="6:7" s="3" customFormat="1" x14ac:dyDescent="0.25">
      <c r="F35" s="11"/>
      <c r="G35" s="11"/>
    </row>
    <row r="36" spans="6:7" s="3" customFormat="1" x14ac:dyDescent="0.25">
      <c r="F36" s="11"/>
      <c r="G36" s="11"/>
    </row>
    <row r="37" spans="6:7" s="3" customFormat="1" x14ac:dyDescent="0.25">
      <c r="F37" s="11"/>
      <c r="G37" s="11"/>
    </row>
    <row r="38" spans="6:7" s="3" customFormat="1" x14ac:dyDescent="0.25">
      <c r="F38" s="11"/>
      <c r="G38" s="11"/>
    </row>
    <row r="39" spans="6:7" s="3" customFormat="1" x14ac:dyDescent="0.25">
      <c r="F39" s="11"/>
      <c r="G39" s="11"/>
    </row>
    <row r="40" spans="6:7" s="3" customFormat="1" x14ac:dyDescent="0.25">
      <c r="F40" s="11"/>
      <c r="G40" s="11"/>
    </row>
    <row r="41" spans="6:7" s="3" customFormat="1" x14ac:dyDescent="0.25">
      <c r="F41" s="11"/>
      <c r="G41" s="11"/>
    </row>
    <row r="42" spans="6:7" s="3" customFormat="1" x14ac:dyDescent="0.25">
      <c r="F42" s="11"/>
      <c r="G42" s="11"/>
    </row>
    <row r="43" spans="6:7" s="3" customFormat="1" x14ac:dyDescent="0.25">
      <c r="F43" s="11"/>
      <c r="G43" s="11"/>
    </row>
    <row r="44" spans="6:7" s="3" customFormat="1" x14ac:dyDescent="0.25">
      <c r="F44" s="11"/>
      <c r="G44" s="11"/>
    </row>
    <row r="45" spans="6:7" s="3" customFormat="1" x14ac:dyDescent="0.25">
      <c r="F45" s="11"/>
      <c r="G45" s="11"/>
    </row>
    <row r="46" spans="6:7" s="3" customFormat="1" x14ac:dyDescent="0.25">
      <c r="F46" s="11"/>
      <c r="G46" s="11"/>
    </row>
    <row r="47" spans="6:7" s="3" customFormat="1" x14ac:dyDescent="0.25">
      <c r="F47" s="11"/>
      <c r="G47" s="11"/>
    </row>
    <row r="48" spans="6:7" s="3" customFormat="1" x14ac:dyDescent="0.25">
      <c r="F48" s="11"/>
      <c r="G48" s="11"/>
    </row>
    <row r="49" spans="6:7" s="3" customFormat="1" x14ac:dyDescent="0.25">
      <c r="F49" s="11"/>
      <c r="G49" s="11"/>
    </row>
    <row r="50" spans="6:7" s="3" customFormat="1" x14ac:dyDescent="0.25">
      <c r="F50" s="11"/>
      <c r="G50" s="11"/>
    </row>
    <row r="51" spans="6:7" s="3" customFormat="1" x14ac:dyDescent="0.25">
      <c r="F51" s="11"/>
      <c r="G51" s="11"/>
    </row>
    <row r="52" spans="6:7" s="3" customFormat="1" x14ac:dyDescent="0.25">
      <c r="F52" s="11"/>
      <c r="G52" s="11"/>
    </row>
    <row r="53" spans="6:7" s="3" customFormat="1" x14ac:dyDescent="0.25">
      <c r="F53" s="11"/>
      <c r="G53" s="11"/>
    </row>
    <row r="54" spans="6:7" s="3" customFormat="1" x14ac:dyDescent="0.25">
      <c r="F54" s="11"/>
      <c r="G54" s="11"/>
    </row>
    <row r="55" spans="6:7" s="3" customFormat="1" x14ac:dyDescent="0.25">
      <c r="F55" s="11"/>
      <c r="G55" s="11"/>
    </row>
    <row r="56" spans="6:7" s="3" customFormat="1" x14ac:dyDescent="0.25">
      <c r="F56" s="11"/>
      <c r="G56" s="11"/>
    </row>
    <row r="57" spans="6:7" s="3" customFormat="1" x14ac:dyDescent="0.25">
      <c r="F57" s="11"/>
      <c r="G57" s="11"/>
    </row>
    <row r="58" spans="6:7" s="3" customFormat="1" x14ac:dyDescent="0.25">
      <c r="F58" s="11"/>
      <c r="G58" s="11"/>
    </row>
    <row r="59" spans="6:7" s="3" customFormat="1" x14ac:dyDescent="0.25">
      <c r="F59" s="11"/>
      <c r="G59" s="11"/>
    </row>
    <row r="60" spans="6:7" s="3" customFormat="1" x14ac:dyDescent="0.25">
      <c r="F60" s="11"/>
      <c r="G60" s="11"/>
    </row>
    <row r="61" spans="6:7" s="3" customFormat="1" x14ac:dyDescent="0.25">
      <c r="F61" s="11"/>
      <c r="G61" s="11"/>
    </row>
    <row r="62" spans="6:7" s="3" customFormat="1" x14ac:dyDescent="0.25">
      <c r="F62" s="11"/>
      <c r="G62" s="11"/>
    </row>
    <row r="63" spans="6:7" s="3" customFormat="1" x14ac:dyDescent="0.25">
      <c r="F63" s="11"/>
      <c r="G63" s="11"/>
    </row>
    <row r="64" spans="6:7" s="3" customFormat="1" x14ac:dyDescent="0.25">
      <c r="F64" s="11"/>
      <c r="G64" s="11"/>
    </row>
    <row r="65" spans="6:7" s="3" customFormat="1" x14ac:dyDescent="0.25">
      <c r="F65" s="11"/>
      <c r="G65" s="11"/>
    </row>
    <row r="66" spans="6:7" s="3" customFormat="1" x14ac:dyDescent="0.25">
      <c r="F66" s="11"/>
      <c r="G66" s="11"/>
    </row>
    <row r="67" spans="6:7" s="3" customFormat="1" x14ac:dyDescent="0.25">
      <c r="F67" s="11"/>
      <c r="G67" s="11"/>
    </row>
    <row r="68" spans="6:7" s="3" customFormat="1" x14ac:dyDescent="0.25">
      <c r="F68" s="11"/>
      <c r="G68" s="11"/>
    </row>
    <row r="69" spans="6:7" s="3" customFormat="1" x14ac:dyDescent="0.25">
      <c r="F69" s="11"/>
      <c r="G69" s="11"/>
    </row>
    <row r="70" spans="6:7" s="3" customFormat="1" x14ac:dyDescent="0.25">
      <c r="F70" s="11"/>
      <c r="G70" s="11"/>
    </row>
    <row r="71" spans="6:7" s="3" customFormat="1" x14ac:dyDescent="0.25">
      <c r="F71" s="11"/>
      <c r="G71" s="11"/>
    </row>
    <row r="72" spans="6:7" s="3" customFormat="1" x14ac:dyDescent="0.25">
      <c r="F72" s="11"/>
      <c r="G72" s="11"/>
    </row>
    <row r="73" spans="6:7" s="3" customFormat="1" x14ac:dyDescent="0.25">
      <c r="F73" s="11"/>
      <c r="G73" s="11"/>
    </row>
    <row r="74" spans="6:7" s="3" customFormat="1" x14ac:dyDescent="0.25">
      <c r="F74" s="11"/>
      <c r="G74" s="11"/>
    </row>
    <row r="75" spans="6:7" s="3" customFormat="1" x14ac:dyDescent="0.25">
      <c r="F75" s="11"/>
      <c r="G75" s="11"/>
    </row>
    <row r="76" spans="6:7" s="3" customFormat="1" x14ac:dyDescent="0.25">
      <c r="F76" s="11"/>
      <c r="G76" s="11"/>
    </row>
    <row r="77" spans="6:7" s="3" customFormat="1" x14ac:dyDescent="0.25">
      <c r="F77" s="11"/>
      <c r="G77" s="11"/>
    </row>
    <row r="78" spans="6:7" s="3" customFormat="1" x14ac:dyDescent="0.25">
      <c r="F78" s="11"/>
      <c r="G78" s="11"/>
    </row>
    <row r="79" spans="6:7" s="3" customFormat="1" x14ac:dyDescent="0.25">
      <c r="F79" s="11"/>
      <c r="G79" s="11"/>
    </row>
    <row r="80" spans="6:7" s="3" customFormat="1" x14ac:dyDescent="0.25">
      <c r="F80" s="11"/>
      <c r="G80" s="11"/>
    </row>
    <row r="81" spans="6:7" s="3" customFormat="1" x14ac:dyDescent="0.25">
      <c r="F81" s="11"/>
      <c r="G81" s="11"/>
    </row>
    <row r="82" spans="6:7" s="3" customFormat="1" x14ac:dyDescent="0.25">
      <c r="F82" s="11"/>
      <c r="G82" s="11"/>
    </row>
    <row r="83" spans="6:7" s="3" customFormat="1" x14ac:dyDescent="0.25">
      <c r="F83" s="11"/>
      <c r="G83" s="11"/>
    </row>
    <row r="84" spans="6:7" s="3" customFormat="1" x14ac:dyDescent="0.25">
      <c r="F84" s="11"/>
      <c r="G84" s="11"/>
    </row>
    <row r="85" spans="6:7" s="3" customFormat="1" x14ac:dyDescent="0.25">
      <c r="F85" s="11"/>
      <c r="G85" s="11"/>
    </row>
    <row r="86" spans="6:7" s="3" customFormat="1" x14ac:dyDescent="0.25">
      <c r="F86" s="11"/>
      <c r="G86" s="11"/>
    </row>
    <row r="87" spans="6:7" s="3" customFormat="1" x14ac:dyDescent="0.25">
      <c r="F87" s="11"/>
      <c r="G87" s="11"/>
    </row>
    <row r="88" spans="6:7" s="3" customFormat="1" x14ac:dyDescent="0.25">
      <c r="F88" s="11"/>
      <c r="G88" s="11"/>
    </row>
    <row r="89" spans="6:7" s="3" customFormat="1" x14ac:dyDescent="0.25">
      <c r="F89" s="11"/>
      <c r="G89" s="11"/>
    </row>
    <row r="90" spans="6:7" s="3" customFormat="1" x14ac:dyDescent="0.25">
      <c r="F90" s="11"/>
      <c r="G90" s="11"/>
    </row>
    <row r="91" spans="6:7" s="3" customFormat="1" x14ac:dyDescent="0.25">
      <c r="F91" s="11"/>
      <c r="G91" s="11"/>
    </row>
    <row r="92" spans="6:7" s="3" customFormat="1" x14ac:dyDescent="0.25">
      <c r="F92" s="11"/>
      <c r="G92" s="11"/>
    </row>
    <row r="93" spans="6:7" s="3" customFormat="1" x14ac:dyDescent="0.25">
      <c r="F93" s="11"/>
      <c r="G93" s="11"/>
    </row>
    <row r="94" spans="6:7" s="3" customFormat="1" x14ac:dyDescent="0.25">
      <c r="F94" s="11"/>
      <c r="G94" s="11"/>
    </row>
    <row r="95" spans="6:7" s="3" customFormat="1" x14ac:dyDescent="0.25">
      <c r="F95" s="11"/>
      <c r="G95" s="11"/>
    </row>
    <row r="96" spans="6:7" s="3" customFormat="1" x14ac:dyDescent="0.25">
      <c r="F96" s="11"/>
      <c r="G96" s="11"/>
    </row>
    <row r="97" spans="6:7" s="3" customFormat="1" x14ac:dyDescent="0.25">
      <c r="F97" s="11"/>
      <c r="G97" s="11"/>
    </row>
    <row r="98" spans="6:7" s="3" customFormat="1" x14ac:dyDescent="0.25">
      <c r="F98" s="11"/>
      <c r="G98" s="11"/>
    </row>
    <row r="99" spans="6:7" s="3" customFormat="1" x14ac:dyDescent="0.25">
      <c r="F99" s="11"/>
      <c r="G99" s="11"/>
    </row>
    <row r="100" spans="6:7" s="3" customFormat="1" x14ac:dyDescent="0.25">
      <c r="F100" s="11"/>
      <c r="G100" s="11"/>
    </row>
    <row r="101" spans="6:7" s="3" customFormat="1" x14ac:dyDescent="0.25">
      <c r="F101" s="11"/>
      <c r="G101" s="11"/>
    </row>
    <row r="102" spans="6:7" s="3" customFormat="1" x14ac:dyDescent="0.25">
      <c r="F102" s="11"/>
      <c r="G102" s="11"/>
    </row>
    <row r="103" spans="6:7" s="3" customFormat="1" x14ac:dyDescent="0.25">
      <c r="F103" s="11"/>
      <c r="G103" s="11"/>
    </row>
    <row r="104" spans="6:7" s="3" customFormat="1" x14ac:dyDescent="0.25">
      <c r="F104" s="11"/>
      <c r="G104" s="11"/>
    </row>
    <row r="105" spans="6:7" s="3" customFormat="1" x14ac:dyDescent="0.25">
      <c r="F105" s="11"/>
      <c r="G105" s="11"/>
    </row>
    <row r="106" spans="6:7" s="3" customFormat="1" x14ac:dyDescent="0.25">
      <c r="F106" s="11"/>
      <c r="G106" s="11"/>
    </row>
    <row r="107" spans="6:7" s="3" customFormat="1" x14ac:dyDescent="0.25">
      <c r="F107" s="11"/>
      <c r="G107" s="11"/>
    </row>
    <row r="108" spans="6:7" s="3" customFormat="1" x14ac:dyDescent="0.25">
      <c r="F108" s="11"/>
      <c r="G108" s="11"/>
    </row>
    <row r="109" spans="6:7" s="3" customFormat="1" x14ac:dyDescent="0.25">
      <c r="F109" s="11"/>
      <c r="G109" s="11"/>
    </row>
    <row r="110" spans="6:7" s="3" customFormat="1" x14ac:dyDescent="0.25">
      <c r="F110" s="11"/>
      <c r="G110" s="11"/>
    </row>
    <row r="111" spans="6:7" s="3" customFormat="1" x14ac:dyDescent="0.25">
      <c r="F111" s="11"/>
      <c r="G111" s="11"/>
    </row>
    <row r="112" spans="6:7" s="3" customFormat="1" x14ac:dyDescent="0.25">
      <c r="F112" s="11"/>
      <c r="G112" s="11"/>
    </row>
    <row r="113" spans="6:7" s="3" customFormat="1" x14ac:dyDescent="0.25">
      <c r="F113" s="11"/>
      <c r="G113" s="11"/>
    </row>
    <row r="114" spans="6:7" s="3" customFormat="1" x14ac:dyDescent="0.25">
      <c r="F114" s="11"/>
      <c r="G114" s="11"/>
    </row>
    <row r="115" spans="6:7" s="3" customFormat="1" x14ac:dyDescent="0.25">
      <c r="F115" s="11"/>
      <c r="G115" s="11"/>
    </row>
    <row r="116" spans="6:7" s="3" customFormat="1" x14ac:dyDescent="0.25">
      <c r="F116" s="11"/>
      <c r="G116" s="11"/>
    </row>
    <row r="117" spans="6:7" s="3" customFormat="1" x14ac:dyDescent="0.25">
      <c r="F117" s="11"/>
      <c r="G117" s="11"/>
    </row>
    <row r="118" spans="6:7" s="3" customFormat="1" x14ac:dyDescent="0.25">
      <c r="F118" s="11"/>
      <c r="G118" s="11"/>
    </row>
    <row r="119" spans="6:7" s="3" customFormat="1" x14ac:dyDescent="0.25">
      <c r="F119" s="11"/>
      <c r="G119" s="11"/>
    </row>
    <row r="120" spans="6:7" s="3" customFormat="1" x14ac:dyDescent="0.25">
      <c r="F120" s="11"/>
      <c r="G120" s="11"/>
    </row>
    <row r="121" spans="6:7" s="3" customFormat="1" x14ac:dyDescent="0.25">
      <c r="F121" s="11"/>
      <c r="G121" s="11"/>
    </row>
    <row r="122" spans="6:7" s="3" customFormat="1" x14ac:dyDescent="0.25">
      <c r="F122" s="11"/>
      <c r="G122" s="11"/>
    </row>
    <row r="123" spans="6:7" s="3" customFormat="1" x14ac:dyDescent="0.25">
      <c r="F123" s="11"/>
      <c r="G123" s="11"/>
    </row>
    <row r="124" spans="6:7" s="3" customFormat="1" x14ac:dyDescent="0.25">
      <c r="F124" s="11"/>
      <c r="G124" s="11"/>
    </row>
    <row r="125" spans="6:7" s="3" customFormat="1" x14ac:dyDescent="0.25">
      <c r="F125" s="11"/>
      <c r="G125" s="11"/>
    </row>
    <row r="126" spans="6:7" s="3" customFormat="1" x14ac:dyDescent="0.25">
      <c r="F126" s="11"/>
      <c r="G126" s="11"/>
    </row>
    <row r="127" spans="6:7" s="3" customFormat="1" x14ac:dyDescent="0.25">
      <c r="F127" s="11"/>
      <c r="G127" s="11"/>
    </row>
    <row r="128" spans="6:7" s="3" customFormat="1" x14ac:dyDescent="0.25">
      <c r="F128" s="11"/>
      <c r="G128" s="11"/>
    </row>
    <row r="129" spans="6:7" s="3" customFormat="1" x14ac:dyDescent="0.25">
      <c r="F129" s="11"/>
      <c r="G129" s="11"/>
    </row>
    <row r="130" spans="6:7" s="3" customFormat="1" x14ac:dyDescent="0.25">
      <c r="F130" s="11"/>
      <c r="G130" s="11"/>
    </row>
    <row r="131" spans="6:7" s="3" customFormat="1" x14ac:dyDescent="0.25">
      <c r="F131" s="11"/>
      <c r="G131" s="11"/>
    </row>
    <row r="132" spans="6:7" s="3" customFormat="1" x14ac:dyDescent="0.25">
      <c r="F132" s="11"/>
      <c r="G132" s="11"/>
    </row>
    <row r="133" spans="6:7" s="3" customFormat="1" x14ac:dyDescent="0.25">
      <c r="F133" s="11"/>
      <c r="G133" s="11"/>
    </row>
    <row r="134" spans="6:7" s="3" customFormat="1" x14ac:dyDescent="0.25">
      <c r="F134" s="11"/>
      <c r="G134" s="11"/>
    </row>
    <row r="135" spans="6:7" s="3" customFormat="1" x14ac:dyDescent="0.25">
      <c r="F135" s="11"/>
      <c r="G135" s="11"/>
    </row>
    <row r="136" spans="6:7" s="3" customFormat="1" x14ac:dyDescent="0.25">
      <c r="F136" s="11"/>
      <c r="G136" s="11"/>
    </row>
    <row r="137" spans="6:7" s="3" customFormat="1" x14ac:dyDescent="0.25">
      <c r="F137" s="11"/>
      <c r="G137" s="11"/>
    </row>
    <row r="138" spans="6:7" s="3" customFormat="1" x14ac:dyDescent="0.25">
      <c r="F138" s="11"/>
      <c r="G138" s="11"/>
    </row>
    <row r="139" spans="6:7" s="3" customFormat="1" x14ac:dyDescent="0.25">
      <c r="F139" s="11"/>
      <c r="G139" s="11"/>
    </row>
    <row r="140" spans="6:7" s="3" customFormat="1" x14ac:dyDescent="0.25">
      <c r="F140" s="11"/>
      <c r="G140" s="11"/>
    </row>
    <row r="141" spans="6:7" s="3" customFormat="1" x14ac:dyDescent="0.25">
      <c r="F141" s="11"/>
      <c r="G141" s="11"/>
    </row>
    <row r="142" spans="6:7" s="3" customFormat="1" x14ac:dyDescent="0.25">
      <c r="F142" s="11"/>
      <c r="G142" s="11"/>
    </row>
    <row r="143" spans="6:7" s="3" customFormat="1" x14ac:dyDescent="0.25">
      <c r="F143" s="11"/>
      <c r="G143" s="11"/>
    </row>
    <row r="144" spans="6:7" s="3" customFormat="1" x14ac:dyDescent="0.25">
      <c r="F144" s="11"/>
      <c r="G144" s="11"/>
    </row>
    <row r="145" spans="6:7" s="3" customFormat="1" x14ac:dyDescent="0.25">
      <c r="F145" s="11"/>
      <c r="G145" s="11"/>
    </row>
    <row r="146" spans="6:7" s="3" customFormat="1" x14ac:dyDescent="0.25">
      <c r="F146" s="11"/>
      <c r="G146" s="11"/>
    </row>
    <row r="147" spans="6:7" s="3" customFormat="1" x14ac:dyDescent="0.25">
      <c r="F147" s="11"/>
      <c r="G147" s="11"/>
    </row>
    <row r="148" spans="6:7" s="3" customFormat="1" x14ac:dyDescent="0.25">
      <c r="F148" s="11"/>
      <c r="G148" s="11"/>
    </row>
    <row r="149" spans="6:7" s="3" customFormat="1" x14ac:dyDescent="0.25">
      <c r="F149" s="11"/>
      <c r="G149" s="11"/>
    </row>
    <row r="150" spans="6:7" s="3" customFormat="1" x14ac:dyDescent="0.25">
      <c r="F150" s="11"/>
      <c r="G150" s="11"/>
    </row>
    <row r="151" spans="6:7" s="3" customFormat="1" x14ac:dyDescent="0.25">
      <c r="F151" s="11"/>
      <c r="G151" s="11"/>
    </row>
    <row r="152" spans="6:7" s="3" customFormat="1" x14ac:dyDescent="0.25">
      <c r="F152" s="11"/>
      <c r="G152" s="11"/>
    </row>
    <row r="153" spans="6:7" s="3" customFormat="1" x14ac:dyDescent="0.25">
      <c r="F153" s="11"/>
      <c r="G153" s="11"/>
    </row>
    <row r="154" spans="6:7" s="3" customFormat="1" x14ac:dyDescent="0.25">
      <c r="F154" s="11"/>
      <c r="G154" s="11"/>
    </row>
    <row r="155" spans="6:7" s="3" customFormat="1" x14ac:dyDescent="0.25">
      <c r="F155" s="11"/>
      <c r="G155" s="11"/>
    </row>
    <row r="156" spans="6:7" s="3" customFormat="1" x14ac:dyDescent="0.25">
      <c r="F156" s="11"/>
      <c r="G156" s="11"/>
    </row>
    <row r="157" spans="6:7" s="3" customFormat="1" x14ac:dyDescent="0.25">
      <c r="F157" s="11"/>
      <c r="G157" s="11"/>
    </row>
    <row r="158" spans="6:7" s="3" customFormat="1" x14ac:dyDescent="0.25">
      <c r="F158" s="11"/>
      <c r="G158" s="11"/>
    </row>
    <row r="159" spans="6:7" s="3" customFormat="1" x14ac:dyDescent="0.25">
      <c r="F159" s="11"/>
      <c r="G159" s="11"/>
    </row>
    <row r="160" spans="6:7" s="3" customFormat="1" x14ac:dyDescent="0.25">
      <c r="F160" s="11"/>
      <c r="G160" s="11"/>
    </row>
    <row r="161" spans="6:7" s="3" customFormat="1" x14ac:dyDescent="0.25">
      <c r="F161" s="11"/>
      <c r="G161" s="11"/>
    </row>
    <row r="162" spans="6:7" s="3" customFormat="1" x14ac:dyDescent="0.25">
      <c r="F162" s="11"/>
      <c r="G162" s="11"/>
    </row>
    <row r="163" spans="6:7" s="3" customFormat="1" x14ac:dyDescent="0.25">
      <c r="F163" s="11"/>
      <c r="G163" s="11"/>
    </row>
    <row r="164" spans="6:7" s="3" customFormat="1" x14ac:dyDescent="0.25">
      <c r="F164" s="11"/>
      <c r="G164" s="11"/>
    </row>
    <row r="165" spans="6:7" s="3" customFormat="1" x14ac:dyDescent="0.25">
      <c r="F165" s="11"/>
      <c r="G165" s="11"/>
    </row>
    <row r="166" spans="6:7" s="3" customFormat="1" x14ac:dyDescent="0.25">
      <c r="F166" s="11"/>
      <c r="G166" s="11"/>
    </row>
    <row r="167" spans="6:7" s="3" customFormat="1" x14ac:dyDescent="0.25">
      <c r="F167" s="11"/>
      <c r="G167" s="11"/>
    </row>
    <row r="168" spans="6:7" s="3" customFormat="1" x14ac:dyDescent="0.25">
      <c r="F168" s="11"/>
      <c r="G168" s="11"/>
    </row>
    <row r="169" spans="6:7" s="3" customFormat="1" x14ac:dyDescent="0.25">
      <c r="F169" s="11"/>
      <c r="G169" s="11"/>
    </row>
    <row r="170" spans="6:7" s="3" customFormat="1" x14ac:dyDescent="0.25">
      <c r="F170" s="11"/>
      <c r="G170" s="11"/>
    </row>
    <row r="171" spans="6:7" s="3" customFormat="1" x14ac:dyDescent="0.25">
      <c r="F171" s="11"/>
      <c r="G171" s="11"/>
    </row>
    <row r="172" spans="6:7" s="3" customFormat="1" x14ac:dyDescent="0.25">
      <c r="F172" s="11"/>
      <c r="G172" s="11"/>
    </row>
    <row r="173" spans="6:7" s="3" customFormat="1" x14ac:dyDescent="0.25">
      <c r="F173" s="11"/>
      <c r="G173" s="11"/>
    </row>
    <row r="174" spans="6:7" s="3" customFormat="1" x14ac:dyDescent="0.25">
      <c r="F174" s="11"/>
      <c r="G174" s="11"/>
    </row>
    <row r="175" spans="6:7" s="3" customFormat="1" x14ac:dyDescent="0.25">
      <c r="F175" s="11"/>
      <c r="G175" s="11"/>
    </row>
    <row r="176" spans="6:7" s="3" customFormat="1" x14ac:dyDescent="0.25">
      <c r="F176" s="11"/>
      <c r="G176" s="11"/>
    </row>
    <row r="177" spans="6:7" s="3" customFormat="1" x14ac:dyDescent="0.25">
      <c r="F177" s="11"/>
      <c r="G177" s="11"/>
    </row>
    <row r="178" spans="6:7" s="3" customFormat="1" x14ac:dyDescent="0.25">
      <c r="F178" s="11"/>
      <c r="G178" s="11"/>
    </row>
    <row r="179" spans="6:7" s="3" customFormat="1" x14ac:dyDescent="0.25">
      <c r="F179" s="11"/>
      <c r="G179" s="11"/>
    </row>
    <row r="180" spans="6:7" s="3" customFormat="1" x14ac:dyDescent="0.25">
      <c r="F180" s="11"/>
      <c r="G180" s="11"/>
    </row>
    <row r="181" spans="6:7" s="3" customFormat="1" x14ac:dyDescent="0.25">
      <c r="F181" s="11"/>
      <c r="G181" s="11"/>
    </row>
    <row r="182" spans="6:7" s="3" customFormat="1" x14ac:dyDescent="0.25">
      <c r="F182" s="11"/>
      <c r="G182" s="11"/>
    </row>
    <row r="183" spans="6:7" s="3" customFormat="1" x14ac:dyDescent="0.25">
      <c r="F183" s="11"/>
      <c r="G183" s="11"/>
    </row>
    <row r="184" spans="6:7" s="3" customFormat="1" x14ac:dyDescent="0.25">
      <c r="F184" s="11"/>
      <c r="G184" s="11"/>
    </row>
    <row r="185" spans="6:7" s="3" customFormat="1" x14ac:dyDescent="0.25">
      <c r="F185" s="11"/>
      <c r="G185" s="11"/>
    </row>
    <row r="186" spans="6:7" s="3" customFormat="1" x14ac:dyDescent="0.25">
      <c r="F186" s="11"/>
      <c r="G186" s="11"/>
    </row>
    <row r="187" spans="6:7" s="3" customFormat="1" x14ac:dyDescent="0.25">
      <c r="F187" s="11"/>
      <c r="G187" s="11"/>
    </row>
    <row r="188" spans="6:7" s="3" customFormat="1" x14ac:dyDescent="0.25">
      <c r="F188" s="11"/>
      <c r="G188" s="11"/>
    </row>
    <row r="189" spans="6:7" s="3" customFormat="1" x14ac:dyDescent="0.25">
      <c r="F189" s="11"/>
      <c r="G189" s="11"/>
    </row>
    <row r="190" spans="6:7" s="3" customFormat="1" x14ac:dyDescent="0.25">
      <c r="F190" s="11"/>
      <c r="G190" s="11"/>
    </row>
    <row r="191" spans="6:7" s="3" customFormat="1" x14ac:dyDescent="0.25">
      <c r="F191" s="11"/>
      <c r="G191" s="11"/>
    </row>
    <row r="192" spans="6:7" s="3" customFormat="1" x14ac:dyDescent="0.25">
      <c r="F192" s="11"/>
      <c r="G192" s="11"/>
    </row>
    <row r="193" spans="6:7" s="3" customFormat="1" x14ac:dyDescent="0.25">
      <c r="F193" s="11"/>
      <c r="G193" s="11"/>
    </row>
    <row r="194" spans="6:7" s="3" customFormat="1" x14ac:dyDescent="0.25">
      <c r="F194" s="11"/>
      <c r="G194" s="11"/>
    </row>
    <row r="195" spans="6:7" s="3" customFormat="1" x14ac:dyDescent="0.25">
      <c r="F195" s="11"/>
      <c r="G195" s="11"/>
    </row>
    <row r="196" spans="6:7" s="3" customFormat="1" x14ac:dyDescent="0.25">
      <c r="F196" s="11"/>
      <c r="G196" s="11"/>
    </row>
    <row r="197" spans="6:7" s="3" customFormat="1" x14ac:dyDescent="0.25">
      <c r="F197" s="11"/>
      <c r="G197" s="11"/>
    </row>
    <row r="198" spans="6:7" s="3" customFormat="1" x14ac:dyDescent="0.25">
      <c r="F198" s="11"/>
      <c r="G198" s="11"/>
    </row>
    <row r="199" spans="6:7" s="3" customFormat="1" x14ac:dyDescent="0.25">
      <c r="F199" s="11"/>
      <c r="G199" s="11"/>
    </row>
    <row r="200" spans="6:7" s="3" customFormat="1" x14ac:dyDescent="0.25">
      <c r="F200" s="11"/>
      <c r="G200" s="11"/>
    </row>
    <row r="201" spans="6:7" s="3" customFormat="1" x14ac:dyDescent="0.25">
      <c r="F201" s="11"/>
      <c r="G201" s="11"/>
    </row>
    <row r="202" spans="6:7" s="3" customFormat="1" x14ac:dyDescent="0.25">
      <c r="F202" s="11"/>
      <c r="G202" s="11"/>
    </row>
    <row r="203" spans="6:7" s="3" customFormat="1" x14ac:dyDescent="0.25">
      <c r="F203" s="11"/>
      <c r="G203" s="11"/>
    </row>
    <row r="204" spans="6:7" s="3" customFormat="1" x14ac:dyDescent="0.25">
      <c r="F204" s="11"/>
      <c r="G204" s="11"/>
    </row>
    <row r="205" spans="6:7" s="3" customFormat="1" x14ac:dyDescent="0.25">
      <c r="F205" s="11"/>
      <c r="G205" s="11"/>
    </row>
    <row r="206" spans="6:7" s="3" customFormat="1" x14ac:dyDescent="0.25">
      <c r="F206" s="11"/>
      <c r="G206" s="11"/>
    </row>
    <row r="207" spans="6:7" s="3" customFormat="1" x14ac:dyDescent="0.25">
      <c r="F207" s="11"/>
      <c r="G207" s="11"/>
    </row>
    <row r="208" spans="6:7" s="3" customFormat="1" x14ac:dyDescent="0.25">
      <c r="F208" s="11"/>
      <c r="G208" s="11"/>
    </row>
    <row r="209" spans="6:7" s="3" customFormat="1" x14ac:dyDescent="0.25">
      <c r="F209" s="11"/>
      <c r="G209" s="11"/>
    </row>
    <row r="210" spans="6:7" s="3" customFormat="1" x14ac:dyDescent="0.25">
      <c r="F210" s="11"/>
      <c r="G210" s="11"/>
    </row>
    <row r="211" spans="6:7" s="3" customFormat="1" x14ac:dyDescent="0.25">
      <c r="F211" s="11"/>
      <c r="G211" s="11"/>
    </row>
    <row r="212" spans="6:7" s="3" customFormat="1" x14ac:dyDescent="0.25">
      <c r="F212" s="11"/>
      <c r="G212" s="11"/>
    </row>
    <row r="213" spans="6:7" s="3" customFormat="1" x14ac:dyDescent="0.25">
      <c r="F213" s="11"/>
      <c r="G213" s="11"/>
    </row>
    <row r="214" spans="6:7" s="3" customFormat="1" x14ac:dyDescent="0.25">
      <c r="F214" s="11"/>
      <c r="G214" s="11"/>
    </row>
    <row r="215" spans="6:7" s="3" customFormat="1" x14ac:dyDescent="0.25">
      <c r="F215" s="11"/>
      <c r="G215" s="11"/>
    </row>
    <row r="216" spans="6:7" s="3" customFormat="1" x14ac:dyDescent="0.25">
      <c r="F216" s="11"/>
      <c r="G216" s="11"/>
    </row>
    <row r="217" spans="6:7" s="3" customFormat="1" x14ac:dyDescent="0.25">
      <c r="F217" s="11"/>
      <c r="G217" s="11"/>
    </row>
    <row r="218" spans="6:7" s="3" customFormat="1" x14ac:dyDescent="0.25">
      <c r="F218" s="11"/>
      <c r="G218" s="11"/>
    </row>
    <row r="219" spans="6:7" s="3" customFormat="1" x14ac:dyDescent="0.25">
      <c r="F219" s="11"/>
      <c r="G219" s="11"/>
    </row>
    <row r="220" spans="6:7" s="3" customFormat="1" x14ac:dyDescent="0.25">
      <c r="F220" s="11"/>
      <c r="G220" s="11"/>
    </row>
    <row r="221" spans="6:7" s="3" customFormat="1" x14ac:dyDescent="0.25">
      <c r="F221" s="11"/>
      <c r="G221" s="11"/>
    </row>
    <row r="222" spans="6:7" s="3" customFormat="1" x14ac:dyDescent="0.25">
      <c r="F222" s="11"/>
      <c r="G222" s="11"/>
    </row>
    <row r="223" spans="6:7" s="3" customFormat="1" x14ac:dyDescent="0.25">
      <c r="F223" s="11"/>
      <c r="G223" s="11"/>
    </row>
    <row r="224" spans="6:7" s="3" customFormat="1" x14ac:dyDescent="0.25">
      <c r="F224" s="11"/>
      <c r="G224" s="11"/>
    </row>
    <row r="225" spans="6:7" s="3" customFormat="1" x14ac:dyDescent="0.25">
      <c r="F225" s="11"/>
      <c r="G225" s="11"/>
    </row>
    <row r="226" spans="6:7" s="3" customFormat="1" x14ac:dyDescent="0.25">
      <c r="F226" s="11"/>
      <c r="G226" s="11"/>
    </row>
    <row r="227" spans="6:7" s="3" customFormat="1" x14ac:dyDescent="0.25">
      <c r="F227" s="11"/>
      <c r="G227" s="11"/>
    </row>
    <row r="228" spans="6:7" s="3" customFormat="1" x14ac:dyDescent="0.25">
      <c r="F228" s="11"/>
      <c r="G228" s="11"/>
    </row>
    <row r="229" spans="6:7" s="3" customFormat="1" x14ac:dyDescent="0.25">
      <c r="F229" s="11"/>
      <c r="G229" s="11"/>
    </row>
    <row r="230" spans="6:7" s="3" customFormat="1" x14ac:dyDescent="0.25">
      <c r="F230" s="11"/>
      <c r="G230" s="11"/>
    </row>
    <row r="231" spans="6:7" s="3" customFormat="1" x14ac:dyDescent="0.25">
      <c r="F231" s="11"/>
      <c r="G231" s="11"/>
    </row>
    <row r="232" spans="6:7" s="3" customFormat="1" x14ac:dyDescent="0.25">
      <c r="F232" s="11"/>
      <c r="G232" s="11"/>
    </row>
    <row r="233" spans="6:7" s="3" customFormat="1" x14ac:dyDescent="0.25">
      <c r="F233" s="11"/>
      <c r="G233" s="11"/>
    </row>
    <row r="234" spans="6:7" s="3" customFormat="1" x14ac:dyDescent="0.25">
      <c r="F234" s="11"/>
      <c r="G234" s="11"/>
    </row>
    <row r="235" spans="6:7" s="3" customFormat="1" x14ac:dyDescent="0.25">
      <c r="F235" s="11"/>
      <c r="G235" s="11"/>
    </row>
    <row r="236" spans="6:7" s="3" customFormat="1" x14ac:dyDescent="0.25">
      <c r="F236" s="11"/>
      <c r="G236" s="11"/>
    </row>
    <row r="237" spans="6:7" s="3" customFormat="1" x14ac:dyDescent="0.25">
      <c r="F237" s="11"/>
      <c r="G237" s="11"/>
    </row>
    <row r="238" spans="6:7" s="3" customFormat="1" x14ac:dyDescent="0.25">
      <c r="F238" s="11"/>
      <c r="G238" s="11"/>
    </row>
    <row r="239" spans="6:7" s="3" customFormat="1" x14ac:dyDescent="0.25">
      <c r="F239" s="11"/>
      <c r="G239" s="11"/>
    </row>
    <row r="240" spans="6:7" s="3" customFormat="1" x14ac:dyDescent="0.25">
      <c r="F240" s="11"/>
      <c r="G240" s="11"/>
    </row>
    <row r="241" spans="6:7" s="3" customFormat="1" x14ac:dyDescent="0.25">
      <c r="F241" s="11"/>
      <c r="G241" s="11"/>
    </row>
    <row r="242" spans="6:7" s="3" customFormat="1" x14ac:dyDescent="0.25">
      <c r="F242" s="11"/>
      <c r="G242" s="11"/>
    </row>
    <row r="243" spans="6:7" s="3" customFormat="1" x14ac:dyDescent="0.25">
      <c r="F243" s="11"/>
      <c r="G243" s="11"/>
    </row>
    <row r="244" spans="6:7" s="3" customFormat="1" x14ac:dyDescent="0.25">
      <c r="F244" s="11"/>
      <c r="G244" s="11"/>
    </row>
    <row r="245" spans="6:7" s="3" customFormat="1" x14ac:dyDescent="0.25">
      <c r="F245" s="11"/>
      <c r="G245" s="11"/>
    </row>
    <row r="246" spans="6:7" s="3" customFormat="1" x14ac:dyDescent="0.25">
      <c r="F246" s="11"/>
      <c r="G246" s="11"/>
    </row>
    <row r="247" spans="6:7" s="3" customFormat="1" x14ac:dyDescent="0.25">
      <c r="F247" s="11"/>
      <c r="G247" s="11"/>
    </row>
    <row r="248" spans="6:7" s="3" customFormat="1" x14ac:dyDescent="0.25">
      <c r="F248" s="11"/>
      <c r="G248" s="11"/>
    </row>
    <row r="249" spans="6:7" s="3" customFormat="1" x14ac:dyDescent="0.25">
      <c r="F249" s="11"/>
      <c r="G249" s="11"/>
    </row>
    <row r="250" spans="6:7" s="3" customFormat="1" x14ac:dyDescent="0.25">
      <c r="F250" s="11"/>
      <c r="G250" s="11"/>
    </row>
    <row r="251" spans="6:7" s="3" customFormat="1" x14ac:dyDescent="0.25">
      <c r="F251" s="11"/>
      <c r="G251" s="11"/>
    </row>
    <row r="252" spans="6:7" s="3" customFormat="1" x14ac:dyDescent="0.25">
      <c r="F252" s="11"/>
      <c r="G252" s="11"/>
    </row>
    <row r="253" spans="6:7" s="3" customFormat="1" x14ac:dyDescent="0.25">
      <c r="F253" s="11"/>
      <c r="G253" s="11"/>
    </row>
    <row r="254" spans="6:7" s="3" customFormat="1" x14ac:dyDescent="0.25">
      <c r="F254" s="11"/>
      <c r="G254" s="11"/>
    </row>
    <row r="255" spans="6:7" s="3" customFormat="1" x14ac:dyDescent="0.25">
      <c r="F255" s="11"/>
      <c r="G255" s="11"/>
    </row>
    <row r="256" spans="6:7" s="3" customFormat="1" x14ac:dyDescent="0.25">
      <c r="F256" s="11"/>
      <c r="G256" s="11"/>
    </row>
    <row r="257" spans="6:7" s="3" customFormat="1" x14ac:dyDescent="0.25">
      <c r="F257" s="11"/>
      <c r="G257" s="11"/>
    </row>
    <row r="258" spans="6:7" s="3" customFormat="1" x14ac:dyDescent="0.25">
      <c r="F258" s="11"/>
      <c r="G258" s="11"/>
    </row>
    <row r="259" spans="6:7" s="3" customFormat="1" x14ac:dyDescent="0.25">
      <c r="F259" s="11"/>
      <c r="G259" s="11"/>
    </row>
    <row r="260" spans="6:7" s="3" customFormat="1" x14ac:dyDescent="0.25">
      <c r="F260" s="11"/>
      <c r="G260" s="11"/>
    </row>
    <row r="261" spans="6:7" s="3" customFormat="1" x14ac:dyDescent="0.25">
      <c r="F261" s="11"/>
      <c r="G261" s="11"/>
    </row>
    <row r="262" spans="6:7" s="3" customFormat="1" x14ac:dyDescent="0.25">
      <c r="F262" s="11"/>
      <c r="G262" s="11"/>
    </row>
    <row r="263" spans="6:7" s="3" customFormat="1" x14ac:dyDescent="0.25">
      <c r="F263" s="11"/>
      <c r="G263" s="11"/>
    </row>
    <row r="264" spans="6:7" s="3" customFormat="1" x14ac:dyDescent="0.25">
      <c r="F264" s="11"/>
      <c r="G264" s="11"/>
    </row>
    <row r="265" spans="6:7" s="3" customFormat="1" x14ac:dyDescent="0.25">
      <c r="F265" s="11"/>
      <c r="G265" s="11"/>
    </row>
    <row r="266" spans="6:7" s="3" customFormat="1" x14ac:dyDescent="0.25">
      <c r="F266" s="11"/>
      <c r="G266" s="11"/>
    </row>
    <row r="267" spans="6:7" s="3" customFormat="1" x14ac:dyDescent="0.25">
      <c r="F267" s="11"/>
      <c r="G267" s="11"/>
    </row>
    <row r="268" spans="6:7" s="3" customFormat="1" x14ac:dyDescent="0.25">
      <c r="F268" s="11"/>
      <c r="G268" s="11"/>
    </row>
    <row r="269" spans="6:7" s="3" customFormat="1" x14ac:dyDescent="0.25">
      <c r="F269" s="11"/>
      <c r="G269" s="11"/>
    </row>
    <row r="270" spans="6:7" s="3" customFormat="1" x14ac:dyDescent="0.25">
      <c r="F270" s="11"/>
      <c r="G270" s="11"/>
    </row>
    <row r="271" spans="6:7" s="3" customFormat="1" x14ac:dyDescent="0.25">
      <c r="F271" s="11"/>
      <c r="G271" s="11"/>
    </row>
    <row r="272" spans="6:7" s="3" customFormat="1" x14ac:dyDescent="0.25">
      <c r="F272" s="11"/>
      <c r="G272" s="11"/>
    </row>
    <row r="273" spans="6:7" s="3" customFormat="1" x14ac:dyDescent="0.25">
      <c r="F273" s="11"/>
      <c r="G273" s="11"/>
    </row>
    <row r="274" spans="6:7" s="3" customFormat="1" x14ac:dyDescent="0.25">
      <c r="F274" s="11"/>
      <c r="G274" s="11"/>
    </row>
    <row r="275" spans="6:7" s="3" customFormat="1" x14ac:dyDescent="0.25">
      <c r="F275" s="11"/>
      <c r="G275" s="11"/>
    </row>
    <row r="276" spans="6:7" s="3" customFormat="1" x14ac:dyDescent="0.25">
      <c r="F276" s="11"/>
      <c r="G276" s="11"/>
    </row>
    <row r="277" spans="6:7" s="3" customFormat="1" x14ac:dyDescent="0.25">
      <c r="F277" s="11"/>
      <c r="G277" s="11"/>
    </row>
    <row r="278" spans="6:7" s="3" customFormat="1" x14ac:dyDescent="0.25">
      <c r="F278" s="11"/>
      <c r="G278" s="11"/>
    </row>
    <row r="279" spans="6:7" s="3" customFormat="1" x14ac:dyDescent="0.25">
      <c r="F279" s="11"/>
      <c r="G279" s="11"/>
    </row>
    <row r="280" spans="6:7" s="3" customFormat="1" x14ac:dyDescent="0.25">
      <c r="F280" s="11"/>
      <c r="G280" s="11"/>
    </row>
    <row r="281" spans="6:7" s="3" customFormat="1" x14ac:dyDescent="0.25">
      <c r="F281" s="11"/>
      <c r="G281" s="11"/>
    </row>
    <row r="282" spans="6:7" s="3" customFormat="1" x14ac:dyDescent="0.25">
      <c r="F282" s="11"/>
      <c r="G282" s="11"/>
    </row>
    <row r="283" spans="6:7" s="3" customFormat="1" x14ac:dyDescent="0.25">
      <c r="F283" s="11"/>
      <c r="G283" s="11"/>
    </row>
    <row r="284" spans="6:7" s="3" customFormat="1" x14ac:dyDescent="0.25">
      <c r="F284" s="11"/>
      <c r="G284" s="11"/>
    </row>
    <row r="285" spans="6:7" s="3" customFormat="1" x14ac:dyDescent="0.25">
      <c r="F285" s="11"/>
      <c r="G285" s="11"/>
    </row>
    <row r="286" spans="6:7" s="3" customFormat="1" x14ac:dyDescent="0.25">
      <c r="F286" s="11"/>
      <c r="G286" s="11"/>
    </row>
    <row r="287" spans="6:7" s="3" customFormat="1" x14ac:dyDescent="0.25">
      <c r="F287" s="11"/>
      <c r="G287" s="11"/>
    </row>
    <row r="288" spans="6:7" s="3" customFormat="1" x14ac:dyDescent="0.25">
      <c r="F288" s="11"/>
      <c r="G288" s="11"/>
    </row>
    <row r="289" spans="1:13" s="3" customFormat="1" x14ac:dyDescent="0.25">
      <c r="F289" s="11"/>
      <c r="G289" s="11"/>
    </row>
    <row r="290" spans="1:13" s="3" customFormat="1" x14ac:dyDescent="0.25">
      <c r="F290" s="11"/>
      <c r="G290" s="11"/>
    </row>
    <row r="291" spans="1:13" s="3" customFormat="1" x14ac:dyDescent="0.25">
      <c r="F291" s="11"/>
      <c r="G291" s="11"/>
    </row>
    <row r="292" spans="1:13" s="3" customFormat="1" x14ac:dyDescent="0.25">
      <c r="F292" s="11"/>
      <c r="G292" s="11"/>
    </row>
    <row r="293" spans="1:13" s="3" customFormat="1" x14ac:dyDescent="0.25">
      <c r="A293" s="2"/>
      <c r="B293" s="2"/>
      <c r="C293" s="2"/>
      <c r="D293" s="2"/>
      <c r="E293" s="2"/>
      <c r="F293" s="12"/>
      <c r="G293" s="12"/>
      <c r="H293" s="2"/>
      <c r="I293" s="2"/>
      <c r="J293" s="2"/>
      <c r="K293" s="2"/>
      <c r="L293" s="2"/>
      <c r="M293" s="2"/>
    </row>
    <row r="294" spans="1:13" s="3" customFormat="1" x14ac:dyDescent="0.25">
      <c r="A294" s="2"/>
      <c r="B294" s="2"/>
      <c r="C294" s="2"/>
      <c r="D294" s="2"/>
      <c r="E294" s="2"/>
      <c r="F294" s="12"/>
      <c r="G294" s="12"/>
      <c r="H294" s="2"/>
      <c r="I294" s="2"/>
      <c r="J294" s="2"/>
      <c r="K294" s="2"/>
      <c r="L294" s="2"/>
      <c r="M294" s="2"/>
    </row>
    <row r="295" spans="1:13" s="3" customFormat="1" x14ac:dyDescent="0.25">
      <c r="A295" s="2"/>
      <c r="B295" s="2"/>
      <c r="C295" s="2"/>
      <c r="D295" s="2"/>
      <c r="E295" s="2"/>
      <c r="F295" s="12"/>
      <c r="G295" s="12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12"/>
      <c r="G296" s="12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2"/>
      <c r="G297" s="12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2"/>
      <c r="G298" s="12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2"/>
      <c r="G299" s="1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2"/>
      <c r="G300" s="1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2"/>
      <c r="G301" s="1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2"/>
      <c r="G302" s="1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2"/>
      <c r="G303" s="1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2"/>
      <c r="G304" s="1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2"/>
      <c r="G305" s="1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2"/>
      <c r="G306" s="1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2"/>
      <c r="G307" s="1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2"/>
      <c r="G308" s="1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2"/>
      <c r="G309" s="1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2"/>
      <c r="G310" s="1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2"/>
      <c r="G311" s="1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2"/>
      <c r="G312" s="1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2"/>
      <c r="G313" s="1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2"/>
      <c r="G314" s="1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2"/>
      <c r="G315" s="1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2"/>
      <c r="G316" s="1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2"/>
      <c r="G317" s="1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2"/>
      <c r="G318" s="1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2"/>
      <c r="G319" s="1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2"/>
      <c r="G320" s="1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2"/>
      <c r="G321" s="1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2"/>
      <c r="G322" s="1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2"/>
      <c r="G323" s="1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2"/>
      <c r="G324" s="1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2"/>
      <c r="G325" s="1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2"/>
      <c r="G326" s="1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2"/>
      <c r="G327" s="1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2"/>
      <c r="G328" s="1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2"/>
      <c r="G329" s="1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2"/>
      <c r="G330" s="1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2"/>
      <c r="G331" s="1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2"/>
      <c r="G332" s="1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2"/>
      <c r="G333" s="1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2"/>
      <c r="G334" s="1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2"/>
      <c r="G335" s="1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2"/>
      <c r="G336" s="1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2"/>
      <c r="G337" s="1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2"/>
      <c r="G338" s="1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2"/>
      <c r="G339" s="1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2"/>
      <c r="G340" s="1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2"/>
      <c r="G341" s="1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2"/>
      <c r="G342" s="1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2"/>
      <c r="G343" s="1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2"/>
      <c r="G344" s="1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2"/>
      <c r="G345" s="1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2"/>
      <c r="G346" s="1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2"/>
      <c r="G347" s="1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2"/>
      <c r="G348" s="1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2"/>
      <c r="G349" s="1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2"/>
      <c r="G350" s="1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2"/>
      <c r="G351" s="1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2"/>
      <c r="G352" s="1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2"/>
      <c r="G353" s="1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2"/>
      <c r="G354" s="1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2"/>
      <c r="G355" s="1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2"/>
      <c r="G356" s="1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2"/>
      <c r="G357" s="1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2"/>
      <c r="G358" s="1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2"/>
      <c r="G359" s="1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2"/>
      <c r="G360" s="1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2"/>
      <c r="G361" s="1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2"/>
      <c r="G362" s="1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2"/>
      <c r="G363" s="1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2"/>
      <c r="G364" s="1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2"/>
      <c r="G365" s="1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2"/>
      <c r="G366" s="1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2"/>
      <c r="G367" s="1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2"/>
      <c r="G368" s="1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2"/>
      <c r="G369" s="1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2"/>
      <c r="G370" s="1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2"/>
      <c r="G371" s="1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2"/>
      <c r="G372" s="1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2"/>
      <c r="G373" s="1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2"/>
      <c r="G374" s="1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2"/>
      <c r="G375" s="1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2"/>
      <c r="G376" s="1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2"/>
      <c r="G377" s="1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2"/>
      <c r="G378" s="1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2"/>
      <c r="G379" s="1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2"/>
      <c r="G380" s="1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2"/>
      <c r="G381" s="1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2"/>
      <c r="G382" s="1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2"/>
      <c r="G383" s="1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2"/>
      <c r="G384" s="1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2"/>
      <c r="G385" s="1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2"/>
      <c r="G386" s="1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2"/>
      <c r="G387" s="1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2"/>
      <c r="G388" s="1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2"/>
      <c r="G389" s="1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2"/>
      <c r="G390" s="1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2"/>
      <c r="G391" s="1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2"/>
      <c r="G392" s="1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2"/>
      <c r="G393" s="1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2"/>
      <c r="G394" s="1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2"/>
      <c r="G395" s="1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2"/>
      <c r="G396" s="1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2"/>
      <c r="G397" s="1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2"/>
      <c r="G398" s="1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2"/>
      <c r="G399" s="1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2"/>
      <c r="G400" s="1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2"/>
      <c r="G401" s="1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2"/>
      <c r="G402" s="1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2"/>
      <c r="G403" s="1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2"/>
      <c r="G404" s="1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2"/>
      <c r="G405" s="1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2"/>
      <c r="G406" s="1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2"/>
      <c r="G407" s="1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2"/>
      <c r="G408" s="1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2"/>
      <c r="G409" s="1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2"/>
      <c r="G410" s="1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2"/>
      <c r="G411" s="1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2"/>
      <c r="G412" s="1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2"/>
      <c r="G413" s="1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2"/>
      <c r="G414" s="1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2"/>
      <c r="G415" s="1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2"/>
      <c r="G416" s="1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2"/>
      <c r="G417" s="1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2"/>
      <c r="G418" s="1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2"/>
      <c r="G419" s="1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2"/>
      <c r="G420" s="1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2"/>
      <c r="G421" s="1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2"/>
      <c r="G422" s="1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2"/>
      <c r="G423" s="1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2"/>
      <c r="G424" s="1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2"/>
      <c r="G425" s="1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2"/>
      <c r="G426" s="1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2"/>
      <c r="G427" s="1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2"/>
      <c r="G428" s="1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2"/>
      <c r="G429" s="1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2"/>
      <c r="G430" s="1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2"/>
      <c r="G431" s="1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2"/>
      <c r="G432" s="1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2"/>
      <c r="G433" s="1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2"/>
      <c r="G434" s="1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2"/>
      <c r="G435" s="1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2"/>
      <c r="G436" s="1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2"/>
      <c r="G437" s="1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2"/>
      <c r="G438" s="1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2"/>
      <c r="G439" s="1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2"/>
      <c r="G440" s="1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2"/>
      <c r="G441" s="1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2"/>
      <c r="G442" s="1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2"/>
      <c r="G443" s="1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2"/>
      <c r="G444" s="1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2"/>
      <c r="G445" s="1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2"/>
      <c r="G446" s="1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2"/>
      <c r="G447" s="1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2"/>
      <c r="G448" s="1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2"/>
      <c r="G449" s="1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2"/>
      <c r="G450" s="1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2"/>
      <c r="G451" s="1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2"/>
      <c r="G452" s="1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2"/>
      <c r="G453" s="12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2"/>
      <c r="G454" s="12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2"/>
      <c r="G455" s="12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2"/>
      <c r="G456" s="12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2"/>
      <c r="G457" s="12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2"/>
      <c r="G458" s="12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2"/>
      <c r="G459" s="12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2"/>
      <c r="G460" s="12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2"/>
      <c r="G461" s="12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2"/>
      <c r="G462" s="12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2"/>
      <c r="G463" s="12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2"/>
      <c r="G464" s="12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2"/>
      <c r="G465" s="12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2"/>
      <c r="G466" s="12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2"/>
      <c r="G467" s="12"/>
      <c r="H467" s="2"/>
      <c r="I467" s="2"/>
      <c r="J467" s="2"/>
      <c r="K467" s="2"/>
      <c r="L467" s="2"/>
      <c r="M467" s="2"/>
    </row>
    <row r="468" spans="1:13" s="3" customFormat="1" x14ac:dyDescent="0.25">
      <c r="A468" s="2"/>
      <c r="B468" s="2"/>
      <c r="C468" s="2"/>
      <c r="D468" s="2"/>
      <c r="E468" s="2"/>
      <c r="F468" s="12"/>
      <c r="G468" s="12"/>
      <c r="H468" s="2"/>
      <c r="I468" s="2"/>
      <c r="J468" s="2"/>
      <c r="K468" s="2"/>
      <c r="L468" s="2"/>
      <c r="M468" s="2"/>
    </row>
    <row r="469" spans="1:13" s="3" customFormat="1" x14ac:dyDescent="0.25">
      <c r="A469" s="2"/>
      <c r="B469" s="2"/>
      <c r="C469" s="2"/>
      <c r="D469" s="2"/>
      <c r="E469" s="2"/>
      <c r="F469" s="12"/>
      <c r="G469" s="12"/>
      <c r="H469" s="2"/>
      <c r="I469" s="2"/>
      <c r="J469" s="2"/>
      <c r="K469" s="2"/>
      <c r="L469" s="2"/>
      <c r="M469" s="2"/>
    </row>
  </sheetData>
  <autoFilter ref="A3:N5" xr:uid="{D8BDA028-D834-48F0-98CB-95BE812FDCE4}">
    <sortState xmlns:xlrd2="http://schemas.microsoft.com/office/spreadsheetml/2017/richdata2" ref="A8:N24">
      <sortCondition descending="1" ref="M3:M5"/>
    </sortState>
  </autoFilter>
  <mergeCells count="17">
    <mergeCell ref="A2:D2"/>
    <mergeCell ref="N3:N5"/>
    <mergeCell ref="A1:K1"/>
    <mergeCell ref="M1:N1"/>
    <mergeCell ref="D3:D5"/>
    <mergeCell ref="F3:F5"/>
    <mergeCell ref="G3:G5"/>
    <mergeCell ref="H3:H5"/>
    <mergeCell ref="A3:A5"/>
    <mergeCell ref="B3:B5"/>
    <mergeCell ref="C3:C5"/>
    <mergeCell ref="E3:E5"/>
    <mergeCell ref="K3:K5"/>
    <mergeCell ref="J3:J5"/>
    <mergeCell ref="M3:M5"/>
    <mergeCell ref="I3:I5"/>
    <mergeCell ref="L3:L5"/>
  </mergeCells>
  <hyperlinks>
    <hyperlink ref="M1:N1" location="'Table of Contents'!A1" display="Click Here to Return to Table of Contents" xr:uid="{1C17B0B7-71C7-48F7-B3C6-B729E1ADCA1F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9D2C0-E7B3-45DF-A791-D8782D984C3E}">
  <sheetPr>
    <tabColor rgb="FFFF66CC"/>
  </sheetPr>
  <dimension ref="A1:O467"/>
  <sheetViews>
    <sheetView zoomScale="60" zoomScaleNormal="60" workbookViewId="0">
      <pane ySplit="1" topLeftCell="A2" activePane="bottomLeft" state="frozen"/>
      <selection activeCell="AP3" sqref="AP3"/>
      <selection pane="bottomLeft" activeCell="C25" sqref="C25"/>
    </sheetView>
  </sheetViews>
  <sheetFormatPr defaultColWidth="9.109375" defaultRowHeight="17.399999999999999" x14ac:dyDescent="0.25"/>
  <cols>
    <col min="1" max="1" width="21.44140625" style="2" customWidth="1"/>
    <col min="2" max="2" width="24.109375" style="2" customWidth="1"/>
    <col min="3" max="3" width="22.109375" style="2" bestFit="1" customWidth="1"/>
    <col min="4" max="4" width="33.109375" style="2" customWidth="1"/>
    <col min="5" max="5" width="9.44140625" style="2" bestFit="1" customWidth="1"/>
    <col min="6" max="7" width="9.44140625" style="12" bestFit="1" customWidth="1"/>
    <col min="8" max="8" width="9.44140625" style="2" bestFit="1" customWidth="1"/>
    <col min="9" max="9" width="8.5546875" style="2" bestFit="1" customWidth="1"/>
    <col min="10" max="10" width="9.44140625" style="2" bestFit="1" customWidth="1"/>
    <col min="11" max="11" width="10.21875" style="2" bestFit="1" customWidth="1"/>
    <col min="12" max="12" width="10.21875" style="2" customWidth="1"/>
    <col min="13" max="13" width="10.109375" style="2" bestFit="1" customWidth="1"/>
    <col min="14" max="14" width="12.109375" style="1" bestFit="1" customWidth="1"/>
    <col min="15" max="19" width="8.6640625" style="1" customWidth="1"/>
    <col min="20" max="16384" width="9.109375" style="1"/>
  </cols>
  <sheetData>
    <row r="1" spans="1:15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5"/>
      <c r="M1" s="79" t="s">
        <v>36</v>
      </c>
      <c r="N1" s="79"/>
    </row>
    <row r="2" spans="1:15" s="4" customFormat="1" ht="48" customHeight="1" x14ac:dyDescent="0.25">
      <c r="A2" s="84" t="s">
        <v>14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19"/>
      <c r="N2" s="31"/>
    </row>
    <row r="3" spans="1:15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77" t="s">
        <v>393</v>
      </c>
      <c r="M3" s="80" t="s">
        <v>0</v>
      </c>
      <c r="N3" s="82" t="s">
        <v>100</v>
      </c>
    </row>
    <row r="4" spans="1:15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3"/>
      <c r="M4" s="81"/>
      <c r="N4" s="82"/>
    </row>
    <row r="5" spans="1:15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3"/>
      <c r="M5" s="81"/>
      <c r="N5" s="82"/>
    </row>
    <row r="6" spans="1:15" s="8" customFormat="1" ht="20.100000000000001" customHeight="1" x14ac:dyDescent="0.25">
      <c r="A6" s="41"/>
      <c r="B6" s="20" t="s">
        <v>29</v>
      </c>
      <c r="C6" s="20" t="s">
        <v>29</v>
      </c>
      <c r="D6" s="20" t="s">
        <v>246</v>
      </c>
      <c r="E6" s="7">
        <v>25</v>
      </c>
      <c r="F6" s="44"/>
      <c r="G6" s="7">
        <v>26</v>
      </c>
      <c r="H6" s="7">
        <f>2*28</f>
        <v>56</v>
      </c>
      <c r="I6" s="45"/>
      <c r="J6" s="32">
        <v>20</v>
      </c>
      <c r="K6" s="7">
        <f>2*28</f>
        <v>56</v>
      </c>
      <c r="L6" s="45"/>
      <c r="M6" s="27">
        <f>SUM(E6:K6)</f>
        <v>183</v>
      </c>
      <c r="N6" s="40">
        <v>1</v>
      </c>
    </row>
    <row r="7" spans="1:15" s="8" customFormat="1" ht="20.100000000000001" customHeight="1" x14ac:dyDescent="0.25">
      <c r="A7" s="41"/>
      <c r="B7" s="14" t="s">
        <v>244</v>
      </c>
      <c r="C7" s="14" t="s">
        <v>244</v>
      </c>
      <c r="D7" s="14" t="s">
        <v>243</v>
      </c>
      <c r="E7" s="44"/>
      <c r="F7" s="44"/>
      <c r="G7" s="7">
        <v>21</v>
      </c>
      <c r="H7" s="7">
        <f>2*15</f>
        <v>30</v>
      </c>
      <c r="I7" s="32">
        <v>21</v>
      </c>
      <c r="J7" s="32">
        <v>19</v>
      </c>
      <c r="K7" s="7">
        <f>2*20</f>
        <v>40</v>
      </c>
      <c r="L7" s="7">
        <f>2*21</f>
        <v>42</v>
      </c>
      <c r="M7" s="7">
        <f>SUM(E7:L7)</f>
        <v>173</v>
      </c>
      <c r="N7" s="41">
        <v>2</v>
      </c>
    </row>
    <row r="8" spans="1:15" s="8" customFormat="1" ht="20.100000000000001" customHeight="1" x14ac:dyDescent="0.25">
      <c r="A8" s="41"/>
      <c r="B8" s="14" t="s">
        <v>241</v>
      </c>
      <c r="C8" s="14" t="s">
        <v>241</v>
      </c>
      <c r="D8" s="15" t="s">
        <v>240</v>
      </c>
      <c r="E8" s="44"/>
      <c r="F8" s="44"/>
      <c r="G8" s="32">
        <v>17</v>
      </c>
      <c r="H8" s="7">
        <f>2*15</f>
        <v>30</v>
      </c>
      <c r="I8" s="45"/>
      <c r="J8" s="45"/>
      <c r="K8" s="45"/>
      <c r="L8" s="45"/>
      <c r="M8" s="7">
        <f t="shared" ref="M8:M15" si="0">SUM(E8:K8)</f>
        <v>47</v>
      </c>
      <c r="N8" s="41">
        <v>3</v>
      </c>
    </row>
    <row r="9" spans="1:15" s="9" customFormat="1" ht="20.100000000000001" customHeight="1" x14ac:dyDescent="0.25">
      <c r="A9" s="38"/>
      <c r="B9" s="15" t="s">
        <v>397</v>
      </c>
      <c r="C9" s="15" t="s">
        <v>397</v>
      </c>
      <c r="D9" s="15" t="s">
        <v>405</v>
      </c>
      <c r="E9" s="44"/>
      <c r="F9" s="44"/>
      <c r="G9" s="44"/>
      <c r="H9" s="45"/>
      <c r="I9" s="45"/>
      <c r="J9" s="45"/>
      <c r="K9" s="32">
        <f>2*16</f>
        <v>32</v>
      </c>
      <c r="L9" s="45"/>
      <c r="M9" s="7">
        <f t="shared" si="0"/>
        <v>32</v>
      </c>
      <c r="N9" s="38"/>
    </row>
    <row r="10" spans="1:15" s="8" customFormat="1" ht="20.100000000000001" customHeight="1" x14ac:dyDescent="0.25">
      <c r="A10" s="41"/>
      <c r="B10" s="14" t="s">
        <v>232</v>
      </c>
      <c r="C10" s="14" t="s">
        <v>232</v>
      </c>
      <c r="D10" s="14" t="s">
        <v>229</v>
      </c>
      <c r="E10" s="44"/>
      <c r="F10" s="44"/>
      <c r="G10" s="44"/>
      <c r="H10" s="44"/>
      <c r="I10" s="32">
        <v>5</v>
      </c>
      <c r="J10" s="32">
        <v>17</v>
      </c>
      <c r="K10" s="45"/>
      <c r="L10" s="45"/>
      <c r="M10" s="7">
        <f t="shared" si="0"/>
        <v>22</v>
      </c>
      <c r="N10" s="41">
        <v>4</v>
      </c>
    </row>
    <row r="11" spans="1:15" s="8" customFormat="1" ht="20.100000000000001" customHeight="1" x14ac:dyDescent="0.25">
      <c r="A11" s="39"/>
      <c r="B11" s="14" t="s">
        <v>344</v>
      </c>
      <c r="C11" s="14" t="s">
        <v>344</v>
      </c>
      <c r="D11" s="14" t="s">
        <v>342</v>
      </c>
      <c r="E11" s="44"/>
      <c r="F11" s="44"/>
      <c r="G11" s="44"/>
      <c r="H11" s="44"/>
      <c r="I11" s="32">
        <v>21</v>
      </c>
      <c r="J11" s="45"/>
      <c r="K11" s="45"/>
      <c r="L11" s="45"/>
      <c r="M11" s="7">
        <f t="shared" si="0"/>
        <v>21</v>
      </c>
      <c r="N11" s="38"/>
    </row>
    <row r="12" spans="1:15" s="8" customFormat="1" ht="19.5" customHeight="1" x14ac:dyDescent="0.25">
      <c r="A12" s="40"/>
      <c r="B12" s="16" t="s">
        <v>18</v>
      </c>
      <c r="C12" s="16" t="s">
        <v>24</v>
      </c>
      <c r="D12" s="16" t="s">
        <v>19</v>
      </c>
      <c r="E12" s="44"/>
      <c r="F12" s="44"/>
      <c r="G12" s="44"/>
      <c r="H12" s="32">
        <f>2*5</f>
        <v>10</v>
      </c>
      <c r="I12" s="32">
        <v>7</v>
      </c>
      <c r="J12" s="45"/>
      <c r="K12" s="45"/>
      <c r="L12" s="45"/>
      <c r="M12" s="7">
        <f t="shared" si="0"/>
        <v>17</v>
      </c>
      <c r="N12" s="41">
        <v>5</v>
      </c>
    </row>
    <row r="13" spans="1:15" s="8" customFormat="1" ht="20.100000000000001" customHeight="1" x14ac:dyDescent="0.25">
      <c r="A13" s="40"/>
      <c r="B13" s="15" t="s">
        <v>58</v>
      </c>
      <c r="C13" s="15" t="s">
        <v>247</v>
      </c>
      <c r="D13" s="15" t="s">
        <v>245</v>
      </c>
      <c r="E13" s="7">
        <v>15</v>
      </c>
      <c r="F13" s="44"/>
      <c r="G13" s="44"/>
      <c r="H13" s="44"/>
      <c r="I13" s="45"/>
      <c r="J13" s="45"/>
      <c r="K13" s="45"/>
      <c r="L13" s="45"/>
      <c r="M13" s="7">
        <f t="shared" si="0"/>
        <v>15</v>
      </c>
      <c r="N13" s="41">
        <v>6</v>
      </c>
    </row>
    <row r="14" spans="1:15" s="13" customFormat="1" ht="20.100000000000001" customHeight="1" x14ac:dyDescent="0.25">
      <c r="A14" s="41"/>
      <c r="B14" s="15" t="s">
        <v>18</v>
      </c>
      <c r="C14" s="15" t="s">
        <v>18</v>
      </c>
      <c r="D14" s="15" t="s">
        <v>333</v>
      </c>
      <c r="E14" s="44"/>
      <c r="F14" s="44"/>
      <c r="G14" s="44"/>
      <c r="H14" s="44"/>
      <c r="I14" s="45"/>
      <c r="J14" s="32">
        <v>13</v>
      </c>
      <c r="K14" s="45"/>
      <c r="L14" s="45"/>
      <c r="M14" s="7">
        <f t="shared" si="0"/>
        <v>13</v>
      </c>
      <c r="N14" s="42"/>
      <c r="O14" s="8"/>
    </row>
    <row r="15" spans="1:15" s="8" customFormat="1" ht="20.100000000000001" customHeight="1" x14ac:dyDescent="0.25">
      <c r="A15" s="39"/>
      <c r="B15" s="16" t="s">
        <v>346</v>
      </c>
      <c r="C15" s="16" t="s">
        <v>346</v>
      </c>
      <c r="D15" s="16" t="s">
        <v>345</v>
      </c>
      <c r="E15" s="44"/>
      <c r="F15" s="44"/>
      <c r="G15" s="44"/>
      <c r="H15" s="44"/>
      <c r="I15" s="7">
        <v>7</v>
      </c>
      <c r="J15" s="45"/>
      <c r="K15" s="45"/>
      <c r="L15" s="45"/>
      <c r="M15" s="7">
        <f t="shared" si="0"/>
        <v>7</v>
      </c>
      <c r="N15" s="42"/>
    </row>
    <row r="16" spans="1:15" s="8" customFormat="1" ht="20.100000000000001" customHeight="1" x14ac:dyDescent="0.25">
      <c r="A16" s="39"/>
      <c r="B16" s="14" t="s">
        <v>96</v>
      </c>
      <c r="C16" s="14" t="s">
        <v>96</v>
      </c>
      <c r="D16" s="15" t="s">
        <v>95</v>
      </c>
      <c r="E16" s="44"/>
      <c r="F16" s="54">
        <v>28</v>
      </c>
      <c r="G16" s="44"/>
      <c r="H16" s="44"/>
      <c r="I16" s="44"/>
      <c r="J16" s="45"/>
      <c r="K16" s="45"/>
      <c r="L16" s="45"/>
      <c r="M16" s="7">
        <f>SUM(I16:K16)</f>
        <v>0</v>
      </c>
      <c r="N16" s="42"/>
      <c r="O16" s="3"/>
    </row>
    <row r="17" spans="1:15" s="3" customFormat="1" ht="15" x14ac:dyDescent="0.25">
      <c r="A17" s="39"/>
      <c r="B17" s="14" t="s">
        <v>298</v>
      </c>
      <c r="C17" s="14" t="s">
        <v>298</v>
      </c>
      <c r="D17" s="14" t="s">
        <v>297</v>
      </c>
      <c r="E17" s="44"/>
      <c r="F17" s="44"/>
      <c r="G17" s="44"/>
      <c r="H17" s="54">
        <f>2*12</f>
        <v>24</v>
      </c>
      <c r="I17" s="44"/>
      <c r="J17" s="44"/>
      <c r="K17" s="45"/>
      <c r="L17" s="45"/>
      <c r="M17" s="7">
        <f>SUM(I17:K17)</f>
        <v>0</v>
      </c>
      <c r="N17" s="42"/>
    </row>
    <row r="18" spans="1:15" s="3" customFormat="1" ht="15" x14ac:dyDescent="0.25">
      <c r="A18" s="39"/>
      <c r="B18" s="16" t="s">
        <v>44</v>
      </c>
      <c r="C18" s="16" t="s">
        <v>248</v>
      </c>
      <c r="D18" s="16" t="s">
        <v>39</v>
      </c>
      <c r="E18" s="54">
        <v>16</v>
      </c>
      <c r="F18" s="44"/>
      <c r="G18" s="44"/>
      <c r="H18" s="44"/>
      <c r="I18" s="45"/>
      <c r="J18" s="44"/>
      <c r="K18" s="45"/>
      <c r="L18" s="45"/>
      <c r="M18" s="7">
        <f>SUM(I18:K18)</f>
        <v>0</v>
      </c>
      <c r="N18" s="42"/>
    </row>
    <row r="19" spans="1:15" s="3" customFormat="1" ht="15" x14ac:dyDescent="0.25">
      <c r="A19" s="39"/>
      <c r="B19" s="14" t="s">
        <v>300</v>
      </c>
      <c r="C19" s="14" t="s">
        <v>300</v>
      </c>
      <c r="D19" s="14" t="s">
        <v>299</v>
      </c>
      <c r="E19" s="44"/>
      <c r="F19" s="44"/>
      <c r="G19" s="44"/>
      <c r="H19" s="54">
        <f>2*3</f>
        <v>6</v>
      </c>
      <c r="I19" s="45"/>
      <c r="J19" s="45"/>
      <c r="K19" s="44"/>
      <c r="L19" s="45"/>
      <c r="M19" s="7">
        <f>SUM(I19:K19)</f>
        <v>0</v>
      </c>
      <c r="N19" s="42"/>
    </row>
    <row r="20" spans="1:15" s="3" customFormat="1" ht="15" x14ac:dyDescent="0.25">
      <c r="A20" s="38"/>
      <c r="B20" s="20" t="s">
        <v>402</v>
      </c>
      <c r="C20" s="20" t="s">
        <v>403</v>
      </c>
      <c r="D20" s="20" t="s">
        <v>403</v>
      </c>
      <c r="E20" s="44"/>
      <c r="F20" s="44"/>
      <c r="G20" s="44"/>
      <c r="H20" s="44"/>
      <c r="I20" s="45"/>
      <c r="J20" s="45"/>
      <c r="K20" s="7">
        <f>0</f>
        <v>0</v>
      </c>
      <c r="L20" s="45"/>
      <c r="M20" s="7">
        <f>SUM(E20:K20)</f>
        <v>0</v>
      </c>
      <c r="N20" s="42"/>
    </row>
    <row r="21" spans="1:15" s="3" customFormat="1" ht="15" x14ac:dyDescent="0.25"/>
    <row r="22" spans="1:15" s="3" customFormat="1" ht="15" x14ac:dyDescent="0.25"/>
    <row r="23" spans="1:15" s="3" customFormat="1" ht="15" x14ac:dyDescent="0.25"/>
    <row r="24" spans="1:15" s="3" customFormat="1" ht="15" x14ac:dyDescent="0.25"/>
    <row r="25" spans="1:15" s="3" customFormat="1" ht="15" x14ac:dyDescent="0.25"/>
    <row r="26" spans="1:15" s="3" customFormat="1" ht="15" x14ac:dyDescent="0.25"/>
    <row r="27" spans="1:15" s="8" customFormat="1" ht="20.100000000000001" customHeight="1" x14ac:dyDescent="0.25">
      <c r="A27" s="3"/>
      <c r="B27" s="3"/>
      <c r="C27" s="3"/>
      <c r="D27" s="3"/>
      <c r="E27" s="3"/>
      <c r="F27" s="11"/>
      <c r="G27" s="11"/>
      <c r="H27" s="3"/>
      <c r="I27" s="3"/>
      <c r="J27" s="3"/>
      <c r="K27" s="3"/>
      <c r="L27" s="3"/>
      <c r="M27" s="3"/>
      <c r="N27" s="3"/>
      <c r="O27" s="3"/>
    </row>
    <row r="28" spans="1:15" s="3" customFormat="1" x14ac:dyDescent="0.25">
      <c r="F28" s="11"/>
      <c r="G28" s="11"/>
    </row>
    <row r="29" spans="1:15" s="3" customFormat="1" x14ac:dyDescent="0.25">
      <c r="F29" s="11"/>
      <c r="G29" s="11"/>
    </row>
    <row r="30" spans="1:15" s="3" customFormat="1" x14ac:dyDescent="0.25">
      <c r="F30" s="11"/>
      <c r="G30" s="11"/>
    </row>
    <row r="31" spans="1:15" s="3" customFormat="1" x14ac:dyDescent="0.25">
      <c r="F31" s="11"/>
      <c r="G31" s="11"/>
    </row>
    <row r="32" spans="1:15" s="3" customFormat="1" x14ac:dyDescent="0.25">
      <c r="F32" s="11"/>
      <c r="G32" s="11"/>
    </row>
    <row r="33" spans="6:7" s="3" customFormat="1" x14ac:dyDescent="0.25">
      <c r="F33" s="11"/>
      <c r="G33" s="11"/>
    </row>
    <row r="34" spans="6:7" s="3" customFormat="1" x14ac:dyDescent="0.25">
      <c r="F34" s="11"/>
      <c r="G34" s="11"/>
    </row>
    <row r="35" spans="6:7" s="3" customFormat="1" x14ac:dyDescent="0.25">
      <c r="F35" s="11"/>
      <c r="G35" s="11"/>
    </row>
    <row r="36" spans="6:7" s="3" customFormat="1" x14ac:dyDescent="0.25">
      <c r="F36" s="11"/>
      <c r="G36" s="11"/>
    </row>
    <row r="37" spans="6:7" s="3" customFormat="1" x14ac:dyDescent="0.25">
      <c r="F37" s="11"/>
      <c r="G37" s="11"/>
    </row>
    <row r="38" spans="6:7" s="3" customFormat="1" x14ac:dyDescent="0.25">
      <c r="F38" s="11"/>
      <c r="G38" s="11"/>
    </row>
    <row r="39" spans="6:7" s="3" customFormat="1" x14ac:dyDescent="0.25">
      <c r="F39" s="11"/>
      <c r="G39" s="11"/>
    </row>
    <row r="40" spans="6:7" s="3" customFormat="1" x14ac:dyDescent="0.25">
      <c r="F40" s="11"/>
      <c r="G40" s="11"/>
    </row>
    <row r="41" spans="6:7" s="3" customFormat="1" x14ac:dyDescent="0.25">
      <c r="F41" s="11"/>
      <c r="G41" s="11"/>
    </row>
    <row r="42" spans="6:7" s="3" customFormat="1" x14ac:dyDescent="0.25">
      <c r="F42" s="11"/>
      <c r="G42" s="11"/>
    </row>
    <row r="43" spans="6:7" s="3" customFormat="1" x14ac:dyDescent="0.25">
      <c r="F43" s="11"/>
      <c r="G43" s="11"/>
    </row>
    <row r="44" spans="6:7" s="3" customFormat="1" x14ac:dyDescent="0.25">
      <c r="F44" s="11"/>
      <c r="G44" s="11"/>
    </row>
    <row r="45" spans="6:7" s="3" customFormat="1" x14ac:dyDescent="0.25">
      <c r="F45" s="11"/>
      <c r="G45" s="11"/>
    </row>
    <row r="46" spans="6:7" s="3" customFormat="1" x14ac:dyDescent="0.25">
      <c r="F46" s="11"/>
      <c r="G46" s="11"/>
    </row>
    <row r="47" spans="6:7" s="3" customFormat="1" x14ac:dyDescent="0.25">
      <c r="F47" s="11"/>
      <c r="G47" s="11"/>
    </row>
    <row r="48" spans="6:7" s="3" customFormat="1" x14ac:dyDescent="0.25">
      <c r="F48" s="11"/>
      <c r="G48" s="11"/>
    </row>
    <row r="49" spans="6:7" s="3" customFormat="1" x14ac:dyDescent="0.25">
      <c r="F49" s="11"/>
      <c r="G49" s="11"/>
    </row>
    <row r="50" spans="6:7" s="3" customFormat="1" x14ac:dyDescent="0.25">
      <c r="F50" s="11"/>
      <c r="G50" s="11"/>
    </row>
    <row r="51" spans="6:7" s="3" customFormat="1" x14ac:dyDescent="0.25">
      <c r="F51" s="11"/>
      <c r="G51" s="11"/>
    </row>
    <row r="52" spans="6:7" s="3" customFormat="1" x14ac:dyDescent="0.25">
      <c r="F52" s="11"/>
      <c r="G52" s="11"/>
    </row>
    <row r="53" spans="6:7" s="3" customFormat="1" x14ac:dyDescent="0.25">
      <c r="F53" s="11"/>
      <c r="G53" s="11"/>
    </row>
    <row r="54" spans="6:7" s="3" customFormat="1" x14ac:dyDescent="0.25">
      <c r="F54" s="11"/>
      <c r="G54" s="11"/>
    </row>
    <row r="55" spans="6:7" s="3" customFormat="1" x14ac:dyDescent="0.25">
      <c r="F55" s="11"/>
      <c r="G55" s="11"/>
    </row>
    <row r="56" spans="6:7" s="3" customFormat="1" x14ac:dyDescent="0.25">
      <c r="F56" s="11"/>
      <c r="G56" s="11"/>
    </row>
    <row r="57" spans="6:7" s="3" customFormat="1" x14ac:dyDescent="0.25">
      <c r="F57" s="11"/>
      <c r="G57" s="11"/>
    </row>
    <row r="58" spans="6:7" s="3" customFormat="1" x14ac:dyDescent="0.25">
      <c r="F58" s="11"/>
      <c r="G58" s="11"/>
    </row>
    <row r="59" spans="6:7" s="3" customFormat="1" x14ac:dyDescent="0.25">
      <c r="F59" s="11"/>
      <c r="G59" s="11"/>
    </row>
    <row r="60" spans="6:7" s="3" customFormat="1" x14ac:dyDescent="0.25">
      <c r="F60" s="11"/>
      <c r="G60" s="11"/>
    </row>
    <row r="61" spans="6:7" s="3" customFormat="1" x14ac:dyDescent="0.25">
      <c r="F61" s="11"/>
      <c r="G61" s="11"/>
    </row>
    <row r="62" spans="6:7" s="3" customFormat="1" x14ac:dyDescent="0.25">
      <c r="F62" s="11"/>
      <c r="G62" s="11"/>
    </row>
    <row r="63" spans="6:7" s="3" customFormat="1" x14ac:dyDescent="0.25">
      <c r="F63" s="11"/>
      <c r="G63" s="11"/>
    </row>
    <row r="64" spans="6:7" s="3" customFormat="1" x14ac:dyDescent="0.25">
      <c r="F64" s="11"/>
      <c r="G64" s="11"/>
    </row>
    <row r="65" spans="6:7" s="3" customFormat="1" x14ac:dyDescent="0.25">
      <c r="F65" s="11"/>
      <c r="G65" s="11"/>
    </row>
    <row r="66" spans="6:7" s="3" customFormat="1" x14ac:dyDescent="0.25">
      <c r="F66" s="11"/>
      <c r="G66" s="11"/>
    </row>
    <row r="67" spans="6:7" s="3" customFormat="1" x14ac:dyDescent="0.25">
      <c r="F67" s="11"/>
      <c r="G67" s="11"/>
    </row>
    <row r="68" spans="6:7" s="3" customFormat="1" x14ac:dyDescent="0.25">
      <c r="F68" s="11"/>
      <c r="G68" s="11"/>
    </row>
    <row r="69" spans="6:7" s="3" customFormat="1" x14ac:dyDescent="0.25">
      <c r="F69" s="11"/>
      <c r="G69" s="11"/>
    </row>
    <row r="70" spans="6:7" s="3" customFormat="1" x14ac:dyDescent="0.25">
      <c r="F70" s="11"/>
      <c r="G70" s="11"/>
    </row>
    <row r="71" spans="6:7" s="3" customFormat="1" x14ac:dyDescent="0.25">
      <c r="F71" s="11"/>
      <c r="G71" s="11"/>
    </row>
    <row r="72" spans="6:7" s="3" customFormat="1" x14ac:dyDescent="0.25">
      <c r="F72" s="11"/>
      <c r="G72" s="11"/>
    </row>
    <row r="73" spans="6:7" s="3" customFormat="1" x14ac:dyDescent="0.25">
      <c r="F73" s="11"/>
      <c r="G73" s="11"/>
    </row>
    <row r="74" spans="6:7" s="3" customFormat="1" x14ac:dyDescent="0.25">
      <c r="F74" s="11"/>
      <c r="G74" s="11"/>
    </row>
    <row r="75" spans="6:7" s="3" customFormat="1" x14ac:dyDescent="0.25">
      <c r="F75" s="11"/>
      <c r="G75" s="11"/>
    </row>
    <row r="76" spans="6:7" s="3" customFormat="1" x14ac:dyDescent="0.25">
      <c r="F76" s="11"/>
      <c r="G76" s="11"/>
    </row>
    <row r="77" spans="6:7" s="3" customFormat="1" x14ac:dyDescent="0.25">
      <c r="F77" s="11"/>
      <c r="G77" s="11"/>
    </row>
    <row r="78" spans="6:7" s="3" customFormat="1" x14ac:dyDescent="0.25">
      <c r="F78" s="11"/>
      <c r="G78" s="11"/>
    </row>
    <row r="79" spans="6:7" s="3" customFormat="1" x14ac:dyDescent="0.25">
      <c r="F79" s="11"/>
      <c r="G79" s="11"/>
    </row>
    <row r="80" spans="6:7" s="3" customFormat="1" x14ac:dyDescent="0.25">
      <c r="F80" s="11"/>
      <c r="G80" s="11"/>
    </row>
    <row r="81" spans="6:7" s="3" customFormat="1" x14ac:dyDescent="0.25">
      <c r="F81" s="11"/>
      <c r="G81" s="11"/>
    </row>
    <row r="82" spans="6:7" s="3" customFormat="1" x14ac:dyDescent="0.25">
      <c r="F82" s="11"/>
      <c r="G82" s="11"/>
    </row>
    <row r="83" spans="6:7" s="3" customFormat="1" x14ac:dyDescent="0.25">
      <c r="F83" s="11"/>
      <c r="G83" s="11"/>
    </row>
    <row r="84" spans="6:7" s="3" customFormat="1" x14ac:dyDescent="0.25">
      <c r="F84" s="11"/>
      <c r="G84" s="11"/>
    </row>
    <row r="85" spans="6:7" s="3" customFormat="1" x14ac:dyDescent="0.25">
      <c r="F85" s="11"/>
      <c r="G85" s="11"/>
    </row>
    <row r="86" spans="6:7" s="3" customFormat="1" x14ac:dyDescent="0.25">
      <c r="F86" s="11"/>
      <c r="G86" s="11"/>
    </row>
    <row r="87" spans="6:7" s="3" customFormat="1" x14ac:dyDescent="0.25">
      <c r="F87" s="11"/>
      <c r="G87" s="11"/>
    </row>
    <row r="88" spans="6:7" s="3" customFormat="1" x14ac:dyDescent="0.25">
      <c r="F88" s="11"/>
      <c r="G88" s="11"/>
    </row>
    <row r="89" spans="6:7" s="3" customFormat="1" x14ac:dyDescent="0.25">
      <c r="F89" s="11"/>
      <c r="G89" s="11"/>
    </row>
    <row r="90" spans="6:7" s="3" customFormat="1" x14ac:dyDescent="0.25">
      <c r="F90" s="11"/>
      <c r="G90" s="11"/>
    </row>
    <row r="91" spans="6:7" s="3" customFormat="1" x14ac:dyDescent="0.25">
      <c r="F91" s="11"/>
      <c r="G91" s="11"/>
    </row>
    <row r="92" spans="6:7" s="3" customFormat="1" x14ac:dyDescent="0.25">
      <c r="F92" s="11"/>
      <c r="G92" s="11"/>
    </row>
    <row r="93" spans="6:7" s="3" customFormat="1" x14ac:dyDescent="0.25">
      <c r="F93" s="11"/>
      <c r="G93" s="11"/>
    </row>
    <row r="94" spans="6:7" s="3" customFormat="1" x14ac:dyDescent="0.25">
      <c r="F94" s="11"/>
      <c r="G94" s="11"/>
    </row>
    <row r="95" spans="6:7" s="3" customFormat="1" x14ac:dyDescent="0.25">
      <c r="F95" s="11"/>
      <c r="G95" s="11"/>
    </row>
    <row r="96" spans="6:7" s="3" customFormat="1" x14ac:dyDescent="0.25">
      <c r="F96" s="11"/>
      <c r="G96" s="11"/>
    </row>
    <row r="97" spans="6:7" s="3" customFormat="1" x14ac:dyDescent="0.25">
      <c r="F97" s="11"/>
      <c r="G97" s="11"/>
    </row>
    <row r="98" spans="6:7" s="3" customFormat="1" x14ac:dyDescent="0.25">
      <c r="F98" s="11"/>
      <c r="G98" s="11"/>
    </row>
    <row r="99" spans="6:7" s="3" customFormat="1" x14ac:dyDescent="0.25">
      <c r="F99" s="11"/>
      <c r="G99" s="11"/>
    </row>
    <row r="100" spans="6:7" s="3" customFormat="1" x14ac:dyDescent="0.25">
      <c r="F100" s="11"/>
      <c r="G100" s="11"/>
    </row>
    <row r="101" spans="6:7" s="3" customFormat="1" x14ac:dyDescent="0.25">
      <c r="F101" s="11"/>
      <c r="G101" s="11"/>
    </row>
    <row r="102" spans="6:7" s="3" customFormat="1" x14ac:dyDescent="0.25">
      <c r="F102" s="11"/>
      <c r="G102" s="11"/>
    </row>
    <row r="103" spans="6:7" s="3" customFormat="1" x14ac:dyDescent="0.25">
      <c r="F103" s="11"/>
      <c r="G103" s="11"/>
    </row>
    <row r="104" spans="6:7" s="3" customFormat="1" x14ac:dyDescent="0.25">
      <c r="F104" s="11"/>
      <c r="G104" s="11"/>
    </row>
    <row r="105" spans="6:7" s="3" customFormat="1" x14ac:dyDescent="0.25">
      <c r="F105" s="11"/>
      <c r="G105" s="11"/>
    </row>
    <row r="106" spans="6:7" s="3" customFormat="1" x14ac:dyDescent="0.25">
      <c r="F106" s="11"/>
      <c r="G106" s="11"/>
    </row>
    <row r="107" spans="6:7" s="3" customFormat="1" x14ac:dyDescent="0.25">
      <c r="F107" s="11"/>
      <c r="G107" s="11"/>
    </row>
    <row r="108" spans="6:7" s="3" customFormat="1" x14ac:dyDescent="0.25">
      <c r="F108" s="11"/>
      <c r="G108" s="11"/>
    </row>
    <row r="109" spans="6:7" s="3" customFormat="1" x14ac:dyDescent="0.25">
      <c r="F109" s="11"/>
      <c r="G109" s="11"/>
    </row>
    <row r="110" spans="6:7" s="3" customFormat="1" x14ac:dyDescent="0.25">
      <c r="F110" s="11"/>
      <c r="G110" s="11"/>
    </row>
    <row r="111" spans="6:7" s="3" customFormat="1" x14ac:dyDescent="0.25">
      <c r="F111" s="11"/>
      <c r="G111" s="11"/>
    </row>
    <row r="112" spans="6:7" s="3" customFormat="1" x14ac:dyDescent="0.25">
      <c r="F112" s="11"/>
      <c r="G112" s="11"/>
    </row>
    <row r="113" spans="6:7" s="3" customFormat="1" x14ac:dyDescent="0.25">
      <c r="F113" s="11"/>
      <c r="G113" s="11"/>
    </row>
    <row r="114" spans="6:7" s="3" customFormat="1" x14ac:dyDescent="0.25">
      <c r="F114" s="11"/>
      <c r="G114" s="11"/>
    </row>
    <row r="115" spans="6:7" s="3" customFormat="1" x14ac:dyDescent="0.25">
      <c r="F115" s="11"/>
      <c r="G115" s="11"/>
    </row>
    <row r="116" spans="6:7" s="3" customFormat="1" x14ac:dyDescent="0.25">
      <c r="F116" s="11"/>
      <c r="G116" s="11"/>
    </row>
    <row r="117" spans="6:7" s="3" customFormat="1" x14ac:dyDescent="0.25">
      <c r="F117" s="11"/>
      <c r="G117" s="11"/>
    </row>
    <row r="118" spans="6:7" s="3" customFormat="1" x14ac:dyDescent="0.25">
      <c r="F118" s="11"/>
      <c r="G118" s="11"/>
    </row>
    <row r="119" spans="6:7" s="3" customFormat="1" x14ac:dyDescent="0.25">
      <c r="F119" s="11"/>
      <c r="G119" s="11"/>
    </row>
    <row r="120" spans="6:7" s="3" customFormat="1" x14ac:dyDescent="0.25">
      <c r="F120" s="11"/>
      <c r="G120" s="11"/>
    </row>
    <row r="121" spans="6:7" s="3" customFormat="1" x14ac:dyDescent="0.25">
      <c r="F121" s="11"/>
      <c r="G121" s="11"/>
    </row>
    <row r="122" spans="6:7" s="3" customFormat="1" x14ac:dyDescent="0.25">
      <c r="F122" s="11"/>
      <c r="G122" s="11"/>
    </row>
    <row r="123" spans="6:7" s="3" customFormat="1" x14ac:dyDescent="0.25">
      <c r="F123" s="11"/>
      <c r="G123" s="11"/>
    </row>
    <row r="124" spans="6:7" s="3" customFormat="1" x14ac:dyDescent="0.25">
      <c r="F124" s="11"/>
      <c r="G124" s="11"/>
    </row>
    <row r="125" spans="6:7" s="3" customFormat="1" x14ac:dyDescent="0.25">
      <c r="F125" s="11"/>
      <c r="G125" s="11"/>
    </row>
    <row r="126" spans="6:7" s="3" customFormat="1" x14ac:dyDescent="0.25">
      <c r="F126" s="11"/>
      <c r="G126" s="11"/>
    </row>
    <row r="127" spans="6:7" s="3" customFormat="1" x14ac:dyDescent="0.25">
      <c r="F127" s="11"/>
      <c r="G127" s="11"/>
    </row>
    <row r="128" spans="6:7" s="3" customFormat="1" x14ac:dyDescent="0.25">
      <c r="F128" s="11"/>
      <c r="G128" s="11"/>
    </row>
    <row r="129" spans="6:7" s="3" customFormat="1" x14ac:dyDescent="0.25">
      <c r="F129" s="11"/>
      <c r="G129" s="11"/>
    </row>
    <row r="130" spans="6:7" s="3" customFormat="1" x14ac:dyDescent="0.25">
      <c r="F130" s="11"/>
      <c r="G130" s="11"/>
    </row>
    <row r="131" spans="6:7" s="3" customFormat="1" x14ac:dyDescent="0.25">
      <c r="F131" s="11"/>
      <c r="G131" s="11"/>
    </row>
    <row r="132" spans="6:7" s="3" customFormat="1" x14ac:dyDescent="0.25">
      <c r="F132" s="11"/>
      <c r="G132" s="11"/>
    </row>
    <row r="133" spans="6:7" s="3" customFormat="1" x14ac:dyDescent="0.25">
      <c r="F133" s="11"/>
      <c r="G133" s="11"/>
    </row>
    <row r="134" spans="6:7" s="3" customFormat="1" x14ac:dyDescent="0.25">
      <c r="F134" s="11"/>
      <c r="G134" s="11"/>
    </row>
    <row r="135" spans="6:7" s="3" customFormat="1" x14ac:dyDescent="0.25">
      <c r="F135" s="11"/>
      <c r="G135" s="11"/>
    </row>
    <row r="136" spans="6:7" s="3" customFormat="1" x14ac:dyDescent="0.25">
      <c r="F136" s="11"/>
      <c r="G136" s="11"/>
    </row>
    <row r="137" spans="6:7" s="3" customFormat="1" x14ac:dyDescent="0.25">
      <c r="F137" s="11"/>
      <c r="G137" s="11"/>
    </row>
    <row r="138" spans="6:7" s="3" customFormat="1" x14ac:dyDescent="0.25">
      <c r="F138" s="11"/>
      <c r="G138" s="11"/>
    </row>
    <row r="139" spans="6:7" s="3" customFormat="1" x14ac:dyDescent="0.25">
      <c r="F139" s="11"/>
      <c r="G139" s="11"/>
    </row>
    <row r="140" spans="6:7" s="3" customFormat="1" x14ac:dyDescent="0.25">
      <c r="F140" s="11"/>
      <c r="G140" s="11"/>
    </row>
    <row r="141" spans="6:7" s="3" customFormat="1" x14ac:dyDescent="0.25">
      <c r="F141" s="11"/>
      <c r="G141" s="11"/>
    </row>
    <row r="142" spans="6:7" s="3" customFormat="1" x14ac:dyDescent="0.25">
      <c r="F142" s="11"/>
      <c r="G142" s="11"/>
    </row>
    <row r="143" spans="6:7" s="3" customFormat="1" x14ac:dyDescent="0.25">
      <c r="F143" s="11"/>
      <c r="G143" s="11"/>
    </row>
    <row r="144" spans="6:7" s="3" customFormat="1" x14ac:dyDescent="0.25">
      <c r="F144" s="11"/>
      <c r="G144" s="11"/>
    </row>
    <row r="145" spans="6:7" s="3" customFormat="1" x14ac:dyDescent="0.25">
      <c r="F145" s="11"/>
      <c r="G145" s="11"/>
    </row>
    <row r="146" spans="6:7" s="3" customFormat="1" x14ac:dyDescent="0.25">
      <c r="F146" s="11"/>
      <c r="G146" s="11"/>
    </row>
    <row r="147" spans="6:7" s="3" customFormat="1" x14ac:dyDescent="0.25">
      <c r="F147" s="11"/>
      <c r="G147" s="11"/>
    </row>
    <row r="148" spans="6:7" s="3" customFormat="1" x14ac:dyDescent="0.25">
      <c r="F148" s="11"/>
      <c r="G148" s="11"/>
    </row>
    <row r="149" spans="6:7" s="3" customFormat="1" x14ac:dyDescent="0.25">
      <c r="F149" s="11"/>
      <c r="G149" s="11"/>
    </row>
    <row r="150" spans="6:7" s="3" customFormat="1" x14ac:dyDescent="0.25">
      <c r="F150" s="11"/>
      <c r="G150" s="11"/>
    </row>
    <row r="151" spans="6:7" s="3" customFormat="1" x14ac:dyDescent="0.25">
      <c r="F151" s="11"/>
      <c r="G151" s="11"/>
    </row>
    <row r="152" spans="6:7" s="3" customFormat="1" x14ac:dyDescent="0.25">
      <c r="F152" s="11"/>
      <c r="G152" s="11"/>
    </row>
    <row r="153" spans="6:7" s="3" customFormat="1" x14ac:dyDescent="0.25">
      <c r="F153" s="11"/>
      <c r="G153" s="11"/>
    </row>
    <row r="154" spans="6:7" s="3" customFormat="1" x14ac:dyDescent="0.25">
      <c r="F154" s="11"/>
      <c r="G154" s="11"/>
    </row>
    <row r="155" spans="6:7" s="3" customFormat="1" x14ac:dyDescent="0.25">
      <c r="F155" s="11"/>
      <c r="G155" s="11"/>
    </row>
    <row r="156" spans="6:7" s="3" customFormat="1" x14ac:dyDescent="0.25">
      <c r="F156" s="11"/>
      <c r="G156" s="11"/>
    </row>
    <row r="157" spans="6:7" s="3" customFormat="1" x14ac:dyDescent="0.25">
      <c r="F157" s="11"/>
      <c r="G157" s="11"/>
    </row>
    <row r="158" spans="6:7" s="3" customFormat="1" x14ac:dyDescent="0.25">
      <c r="F158" s="11"/>
      <c r="G158" s="11"/>
    </row>
    <row r="159" spans="6:7" s="3" customFormat="1" x14ac:dyDescent="0.25">
      <c r="F159" s="11"/>
      <c r="G159" s="11"/>
    </row>
    <row r="160" spans="6:7" s="3" customFormat="1" x14ac:dyDescent="0.25">
      <c r="F160" s="11"/>
      <c r="G160" s="11"/>
    </row>
    <row r="161" spans="6:7" s="3" customFormat="1" x14ac:dyDescent="0.25">
      <c r="F161" s="11"/>
      <c r="G161" s="11"/>
    </row>
    <row r="162" spans="6:7" s="3" customFormat="1" x14ac:dyDescent="0.25">
      <c r="F162" s="11"/>
      <c r="G162" s="11"/>
    </row>
    <row r="163" spans="6:7" s="3" customFormat="1" x14ac:dyDescent="0.25">
      <c r="F163" s="11"/>
      <c r="G163" s="11"/>
    </row>
    <row r="164" spans="6:7" s="3" customFormat="1" x14ac:dyDescent="0.25">
      <c r="F164" s="11"/>
      <c r="G164" s="11"/>
    </row>
    <row r="165" spans="6:7" s="3" customFormat="1" x14ac:dyDescent="0.25">
      <c r="F165" s="11"/>
      <c r="G165" s="11"/>
    </row>
    <row r="166" spans="6:7" s="3" customFormat="1" x14ac:dyDescent="0.25">
      <c r="F166" s="11"/>
      <c r="G166" s="11"/>
    </row>
    <row r="167" spans="6:7" s="3" customFormat="1" x14ac:dyDescent="0.25">
      <c r="F167" s="11"/>
      <c r="G167" s="11"/>
    </row>
    <row r="168" spans="6:7" s="3" customFormat="1" x14ac:dyDescent="0.25">
      <c r="F168" s="11"/>
      <c r="G168" s="11"/>
    </row>
    <row r="169" spans="6:7" s="3" customFormat="1" x14ac:dyDescent="0.25">
      <c r="F169" s="11"/>
      <c r="G169" s="11"/>
    </row>
    <row r="170" spans="6:7" s="3" customFormat="1" x14ac:dyDescent="0.25">
      <c r="F170" s="11"/>
      <c r="G170" s="11"/>
    </row>
    <row r="171" spans="6:7" s="3" customFormat="1" x14ac:dyDescent="0.25">
      <c r="F171" s="11"/>
      <c r="G171" s="11"/>
    </row>
    <row r="172" spans="6:7" s="3" customFormat="1" x14ac:dyDescent="0.25">
      <c r="F172" s="11"/>
      <c r="G172" s="11"/>
    </row>
    <row r="173" spans="6:7" s="3" customFormat="1" x14ac:dyDescent="0.25">
      <c r="F173" s="11"/>
      <c r="G173" s="11"/>
    </row>
    <row r="174" spans="6:7" s="3" customFormat="1" x14ac:dyDescent="0.25">
      <c r="F174" s="11"/>
      <c r="G174" s="11"/>
    </row>
    <row r="175" spans="6:7" s="3" customFormat="1" x14ac:dyDescent="0.25">
      <c r="F175" s="11"/>
      <c r="G175" s="11"/>
    </row>
    <row r="176" spans="6:7" s="3" customFormat="1" x14ac:dyDescent="0.25">
      <c r="F176" s="11"/>
      <c r="G176" s="11"/>
    </row>
    <row r="177" spans="6:7" s="3" customFormat="1" x14ac:dyDescent="0.25">
      <c r="F177" s="11"/>
      <c r="G177" s="11"/>
    </row>
    <row r="178" spans="6:7" s="3" customFormat="1" x14ac:dyDescent="0.25">
      <c r="F178" s="11"/>
      <c r="G178" s="11"/>
    </row>
    <row r="179" spans="6:7" s="3" customFormat="1" x14ac:dyDescent="0.25">
      <c r="F179" s="11"/>
      <c r="G179" s="11"/>
    </row>
    <row r="180" spans="6:7" s="3" customFormat="1" x14ac:dyDescent="0.25">
      <c r="F180" s="11"/>
      <c r="G180" s="11"/>
    </row>
    <row r="181" spans="6:7" s="3" customFormat="1" x14ac:dyDescent="0.25">
      <c r="F181" s="11"/>
      <c r="G181" s="11"/>
    </row>
    <row r="182" spans="6:7" s="3" customFormat="1" x14ac:dyDescent="0.25">
      <c r="F182" s="11"/>
      <c r="G182" s="11"/>
    </row>
    <row r="183" spans="6:7" s="3" customFormat="1" x14ac:dyDescent="0.25">
      <c r="F183" s="11"/>
      <c r="G183" s="11"/>
    </row>
    <row r="184" spans="6:7" s="3" customFormat="1" x14ac:dyDescent="0.25">
      <c r="F184" s="11"/>
      <c r="G184" s="11"/>
    </row>
    <row r="185" spans="6:7" s="3" customFormat="1" x14ac:dyDescent="0.25">
      <c r="F185" s="11"/>
      <c r="G185" s="11"/>
    </row>
    <row r="186" spans="6:7" s="3" customFormat="1" x14ac:dyDescent="0.25">
      <c r="F186" s="11"/>
      <c r="G186" s="11"/>
    </row>
    <row r="187" spans="6:7" s="3" customFormat="1" x14ac:dyDescent="0.25">
      <c r="F187" s="11"/>
      <c r="G187" s="11"/>
    </row>
    <row r="188" spans="6:7" s="3" customFormat="1" x14ac:dyDescent="0.25">
      <c r="F188" s="11"/>
      <c r="G188" s="11"/>
    </row>
    <row r="189" spans="6:7" s="3" customFormat="1" x14ac:dyDescent="0.25">
      <c r="F189" s="11"/>
      <c r="G189" s="11"/>
    </row>
    <row r="190" spans="6:7" s="3" customFormat="1" x14ac:dyDescent="0.25">
      <c r="F190" s="11"/>
      <c r="G190" s="11"/>
    </row>
    <row r="191" spans="6:7" s="3" customFormat="1" x14ac:dyDescent="0.25">
      <c r="F191" s="11"/>
      <c r="G191" s="11"/>
    </row>
    <row r="192" spans="6:7" s="3" customFormat="1" x14ac:dyDescent="0.25">
      <c r="F192" s="11"/>
      <c r="G192" s="11"/>
    </row>
    <row r="193" spans="6:7" s="3" customFormat="1" x14ac:dyDescent="0.25">
      <c r="F193" s="11"/>
      <c r="G193" s="11"/>
    </row>
    <row r="194" spans="6:7" s="3" customFormat="1" x14ac:dyDescent="0.25">
      <c r="F194" s="11"/>
      <c r="G194" s="11"/>
    </row>
    <row r="195" spans="6:7" s="3" customFormat="1" x14ac:dyDescent="0.25">
      <c r="F195" s="11"/>
      <c r="G195" s="11"/>
    </row>
    <row r="196" spans="6:7" s="3" customFormat="1" x14ac:dyDescent="0.25">
      <c r="F196" s="11"/>
      <c r="G196" s="11"/>
    </row>
    <row r="197" spans="6:7" s="3" customFormat="1" x14ac:dyDescent="0.25">
      <c r="F197" s="11"/>
      <c r="G197" s="11"/>
    </row>
    <row r="198" spans="6:7" s="3" customFormat="1" x14ac:dyDescent="0.25">
      <c r="F198" s="11"/>
      <c r="G198" s="11"/>
    </row>
    <row r="199" spans="6:7" s="3" customFormat="1" x14ac:dyDescent="0.25">
      <c r="F199" s="11"/>
      <c r="G199" s="11"/>
    </row>
    <row r="200" spans="6:7" s="3" customFormat="1" x14ac:dyDescent="0.25">
      <c r="F200" s="11"/>
      <c r="G200" s="11"/>
    </row>
    <row r="201" spans="6:7" s="3" customFormat="1" x14ac:dyDescent="0.25">
      <c r="F201" s="11"/>
      <c r="G201" s="11"/>
    </row>
    <row r="202" spans="6:7" s="3" customFormat="1" x14ac:dyDescent="0.25">
      <c r="F202" s="11"/>
      <c r="G202" s="11"/>
    </row>
    <row r="203" spans="6:7" s="3" customFormat="1" x14ac:dyDescent="0.25">
      <c r="F203" s="11"/>
      <c r="G203" s="11"/>
    </row>
    <row r="204" spans="6:7" s="3" customFormat="1" x14ac:dyDescent="0.25">
      <c r="F204" s="11"/>
      <c r="G204" s="11"/>
    </row>
    <row r="205" spans="6:7" s="3" customFormat="1" x14ac:dyDescent="0.25">
      <c r="F205" s="11"/>
      <c r="G205" s="11"/>
    </row>
    <row r="206" spans="6:7" s="3" customFormat="1" x14ac:dyDescent="0.25">
      <c r="F206" s="11"/>
      <c r="G206" s="11"/>
    </row>
    <row r="207" spans="6:7" s="3" customFormat="1" x14ac:dyDescent="0.25">
      <c r="F207" s="11"/>
      <c r="G207" s="11"/>
    </row>
    <row r="208" spans="6:7" s="3" customFormat="1" x14ac:dyDescent="0.25">
      <c r="F208" s="11"/>
      <c r="G208" s="11"/>
    </row>
    <row r="209" spans="6:7" s="3" customFormat="1" x14ac:dyDescent="0.25">
      <c r="F209" s="11"/>
      <c r="G209" s="11"/>
    </row>
    <row r="210" spans="6:7" s="3" customFormat="1" x14ac:dyDescent="0.25">
      <c r="F210" s="11"/>
      <c r="G210" s="11"/>
    </row>
    <row r="211" spans="6:7" s="3" customFormat="1" x14ac:dyDescent="0.25">
      <c r="F211" s="11"/>
      <c r="G211" s="11"/>
    </row>
    <row r="212" spans="6:7" s="3" customFormat="1" x14ac:dyDescent="0.25">
      <c r="F212" s="11"/>
      <c r="G212" s="11"/>
    </row>
    <row r="213" spans="6:7" s="3" customFormat="1" x14ac:dyDescent="0.25">
      <c r="F213" s="11"/>
      <c r="G213" s="11"/>
    </row>
    <row r="214" spans="6:7" s="3" customFormat="1" x14ac:dyDescent="0.25">
      <c r="F214" s="11"/>
      <c r="G214" s="11"/>
    </row>
    <row r="215" spans="6:7" s="3" customFormat="1" x14ac:dyDescent="0.25">
      <c r="F215" s="11"/>
      <c r="G215" s="11"/>
    </row>
    <row r="216" spans="6:7" s="3" customFormat="1" x14ac:dyDescent="0.25">
      <c r="F216" s="11"/>
      <c r="G216" s="11"/>
    </row>
    <row r="217" spans="6:7" s="3" customFormat="1" x14ac:dyDescent="0.25">
      <c r="F217" s="11"/>
      <c r="G217" s="11"/>
    </row>
    <row r="218" spans="6:7" s="3" customFormat="1" x14ac:dyDescent="0.25">
      <c r="F218" s="11"/>
      <c r="G218" s="11"/>
    </row>
    <row r="219" spans="6:7" s="3" customFormat="1" x14ac:dyDescent="0.25">
      <c r="F219" s="11"/>
      <c r="G219" s="11"/>
    </row>
    <row r="220" spans="6:7" s="3" customFormat="1" x14ac:dyDescent="0.25">
      <c r="F220" s="11"/>
      <c r="G220" s="11"/>
    </row>
    <row r="221" spans="6:7" s="3" customFormat="1" x14ac:dyDescent="0.25">
      <c r="F221" s="11"/>
      <c r="G221" s="11"/>
    </row>
    <row r="222" spans="6:7" s="3" customFormat="1" x14ac:dyDescent="0.25">
      <c r="F222" s="11"/>
      <c r="G222" s="11"/>
    </row>
    <row r="223" spans="6:7" s="3" customFormat="1" x14ac:dyDescent="0.25">
      <c r="F223" s="11"/>
      <c r="G223" s="11"/>
    </row>
    <row r="224" spans="6:7" s="3" customFormat="1" x14ac:dyDescent="0.25">
      <c r="F224" s="11"/>
      <c r="G224" s="11"/>
    </row>
    <row r="225" spans="6:7" s="3" customFormat="1" x14ac:dyDescent="0.25">
      <c r="F225" s="11"/>
      <c r="G225" s="11"/>
    </row>
    <row r="226" spans="6:7" s="3" customFormat="1" x14ac:dyDescent="0.25">
      <c r="F226" s="11"/>
      <c r="G226" s="11"/>
    </row>
    <row r="227" spans="6:7" s="3" customFormat="1" x14ac:dyDescent="0.25">
      <c r="F227" s="11"/>
      <c r="G227" s="11"/>
    </row>
    <row r="228" spans="6:7" s="3" customFormat="1" x14ac:dyDescent="0.25">
      <c r="F228" s="11"/>
      <c r="G228" s="11"/>
    </row>
    <row r="229" spans="6:7" s="3" customFormat="1" x14ac:dyDescent="0.25">
      <c r="F229" s="11"/>
      <c r="G229" s="11"/>
    </row>
    <row r="230" spans="6:7" s="3" customFormat="1" x14ac:dyDescent="0.25">
      <c r="F230" s="11"/>
      <c r="G230" s="11"/>
    </row>
    <row r="231" spans="6:7" s="3" customFormat="1" x14ac:dyDescent="0.25">
      <c r="F231" s="11"/>
      <c r="G231" s="11"/>
    </row>
    <row r="232" spans="6:7" s="3" customFormat="1" x14ac:dyDescent="0.25">
      <c r="F232" s="11"/>
      <c r="G232" s="11"/>
    </row>
    <row r="233" spans="6:7" s="3" customFormat="1" x14ac:dyDescent="0.25">
      <c r="F233" s="11"/>
      <c r="G233" s="11"/>
    </row>
    <row r="234" spans="6:7" s="3" customFormat="1" x14ac:dyDescent="0.25">
      <c r="F234" s="11"/>
      <c r="G234" s="11"/>
    </row>
    <row r="235" spans="6:7" s="3" customFormat="1" x14ac:dyDescent="0.25">
      <c r="F235" s="11"/>
      <c r="G235" s="11"/>
    </row>
    <row r="236" spans="6:7" s="3" customFormat="1" x14ac:dyDescent="0.25">
      <c r="F236" s="11"/>
      <c r="G236" s="11"/>
    </row>
    <row r="237" spans="6:7" s="3" customFormat="1" x14ac:dyDescent="0.25">
      <c r="F237" s="11"/>
      <c r="G237" s="11"/>
    </row>
    <row r="238" spans="6:7" s="3" customFormat="1" x14ac:dyDescent="0.25">
      <c r="F238" s="11"/>
      <c r="G238" s="11"/>
    </row>
    <row r="239" spans="6:7" s="3" customFormat="1" x14ac:dyDescent="0.25">
      <c r="F239" s="11"/>
      <c r="G239" s="11"/>
    </row>
    <row r="240" spans="6:7" s="3" customFormat="1" x14ac:dyDescent="0.25">
      <c r="F240" s="11"/>
      <c r="G240" s="11"/>
    </row>
    <row r="241" spans="6:7" s="3" customFormat="1" x14ac:dyDescent="0.25">
      <c r="F241" s="11"/>
      <c r="G241" s="11"/>
    </row>
    <row r="242" spans="6:7" s="3" customFormat="1" x14ac:dyDescent="0.25">
      <c r="F242" s="11"/>
      <c r="G242" s="11"/>
    </row>
    <row r="243" spans="6:7" s="3" customFormat="1" x14ac:dyDescent="0.25">
      <c r="F243" s="11"/>
      <c r="G243" s="11"/>
    </row>
    <row r="244" spans="6:7" s="3" customFormat="1" x14ac:dyDescent="0.25">
      <c r="F244" s="11"/>
      <c r="G244" s="11"/>
    </row>
    <row r="245" spans="6:7" s="3" customFormat="1" x14ac:dyDescent="0.25">
      <c r="F245" s="11"/>
      <c r="G245" s="11"/>
    </row>
    <row r="246" spans="6:7" s="3" customFormat="1" x14ac:dyDescent="0.25">
      <c r="F246" s="11"/>
      <c r="G246" s="11"/>
    </row>
    <row r="247" spans="6:7" s="3" customFormat="1" x14ac:dyDescent="0.25">
      <c r="F247" s="11"/>
      <c r="G247" s="11"/>
    </row>
    <row r="248" spans="6:7" s="3" customFormat="1" x14ac:dyDescent="0.25">
      <c r="F248" s="11"/>
      <c r="G248" s="11"/>
    </row>
    <row r="249" spans="6:7" s="3" customFormat="1" x14ac:dyDescent="0.25">
      <c r="F249" s="11"/>
      <c r="G249" s="11"/>
    </row>
    <row r="250" spans="6:7" s="3" customFormat="1" x14ac:dyDescent="0.25">
      <c r="F250" s="11"/>
      <c r="G250" s="11"/>
    </row>
    <row r="251" spans="6:7" s="3" customFormat="1" x14ac:dyDescent="0.25">
      <c r="F251" s="11"/>
      <c r="G251" s="11"/>
    </row>
    <row r="252" spans="6:7" s="3" customFormat="1" x14ac:dyDescent="0.25">
      <c r="F252" s="11"/>
      <c r="G252" s="11"/>
    </row>
    <row r="253" spans="6:7" s="3" customFormat="1" x14ac:dyDescent="0.25">
      <c r="F253" s="11"/>
      <c r="G253" s="11"/>
    </row>
    <row r="254" spans="6:7" s="3" customFormat="1" x14ac:dyDescent="0.25">
      <c r="F254" s="11"/>
      <c r="G254" s="11"/>
    </row>
    <row r="255" spans="6:7" s="3" customFormat="1" x14ac:dyDescent="0.25">
      <c r="F255" s="11"/>
      <c r="G255" s="11"/>
    </row>
    <row r="256" spans="6:7" s="3" customFormat="1" x14ac:dyDescent="0.25">
      <c r="F256" s="11"/>
      <c r="G256" s="11"/>
    </row>
    <row r="257" spans="6:7" s="3" customFormat="1" x14ac:dyDescent="0.25">
      <c r="F257" s="11"/>
      <c r="G257" s="11"/>
    </row>
    <row r="258" spans="6:7" s="3" customFormat="1" x14ac:dyDescent="0.25">
      <c r="F258" s="11"/>
      <c r="G258" s="11"/>
    </row>
    <row r="259" spans="6:7" s="3" customFormat="1" x14ac:dyDescent="0.25">
      <c r="F259" s="11"/>
      <c r="G259" s="11"/>
    </row>
    <row r="260" spans="6:7" s="3" customFormat="1" x14ac:dyDescent="0.25">
      <c r="F260" s="11"/>
      <c r="G260" s="11"/>
    </row>
    <row r="261" spans="6:7" s="3" customFormat="1" x14ac:dyDescent="0.25">
      <c r="F261" s="11"/>
      <c r="G261" s="11"/>
    </row>
    <row r="262" spans="6:7" s="3" customFormat="1" x14ac:dyDescent="0.25">
      <c r="F262" s="11"/>
      <c r="G262" s="11"/>
    </row>
    <row r="263" spans="6:7" s="3" customFormat="1" x14ac:dyDescent="0.25">
      <c r="F263" s="11"/>
      <c r="G263" s="11"/>
    </row>
    <row r="264" spans="6:7" s="3" customFormat="1" x14ac:dyDescent="0.25">
      <c r="F264" s="11"/>
      <c r="G264" s="11"/>
    </row>
    <row r="265" spans="6:7" s="3" customFormat="1" x14ac:dyDescent="0.25">
      <c r="F265" s="11"/>
      <c r="G265" s="11"/>
    </row>
    <row r="266" spans="6:7" s="3" customFormat="1" x14ac:dyDescent="0.25">
      <c r="F266" s="11"/>
      <c r="G266" s="11"/>
    </row>
    <row r="267" spans="6:7" s="3" customFormat="1" x14ac:dyDescent="0.25">
      <c r="F267" s="11"/>
      <c r="G267" s="11"/>
    </row>
    <row r="268" spans="6:7" s="3" customFormat="1" x14ac:dyDescent="0.25">
      <c r="F268" s="11"/>
      <c r="G268" s="11"/>
    </row>
    <row r="269" spans="6:7" s="3" customFormat="1" x14ac:dyDescent="0.25">
      <c r="F269" s="11"/>
      <c r="G269" s="11"/>
    </row>
    <row r="270" spans="6:7" s="3" customFormat="1" x14ac:dyDescent="0.25">
      <c r="F270" s="11"/>
      <c r="G270" s="11"/>
    </row>
    <row r="271" spans="6:7" s="3" customFormat="1" x14ac:dyDescent="0.25">
      <c r="F271" s="11"/>
      <c r="G271" s="11"/>
    </row>
    <row r="272" spans="6:7" s="3" customFormat="1" x14ac:dyDescent="0.25">
      <c r="F272" s="11"/>
      <c r="G272" s="11"/>
    </row>
    <row r="273" spans="6:7" s="3" customFormat="1" x14ac:dyDescent="0.25">
      <c r="F273" s="11"/>
      <c r="G273" s="11"/>
    </row>
    <row r="274" spans="6:7" s="3" customFormat="1" x14ac:dyDescent="0.25">
      <c r="F274" s="11"/>
      <c r="G274" s="11"/>
    </row>
    <row r="275" spans="6:7" s="3" customFormat="1" x14ac:dyDescent="0.25">
      <c r="F275" s="11"/>
      <c r="G275" s="11"/>
    </row>
    <row r="276" spans="6:7" s="3" customFormat="1" x14ac:dyDescent="0.25">
      <c r="F276" s="11"/>
      <c r="G276" s="11"/>
    </row>
    <row r="277" spans="6:7" s="3" customFormat="1" x14ac:dyDescent="0.25">
      <c r="F277" s="11"/>
      <c r="G277" s="11"/>
    </row>
    <row r="278" spans="6:7" s="3" customFormat="1" x14ac:dyDescent="0.25">
      <c r="F278" s="11"/>
      <c r="G278" s="11"/>
    </row>
    <row r="279" spans="6:7" s="3" customFormat="1" x14ac:dyDescent="0.25">
      <c r="F279" s="11"/>
      <c r="G279" s="11"/>
    </row>
    <row r="280" spans="6:7" s="3" customFormat="1" x14ac:dyDescent="0.25">
      <c r="F280" s="11"/>
      <c r="G280" s="11"/>
    </row>
    <row r="281" spans="6:7" s="3" customFormat="1" x14ac:dyDescent="0.25">
      <c r="F281" s="11"/>
      <c r="G281" s="11"/>
    </row>
    <row r="282" spans="6:7" s="3" customFormat="1" x14ac:dyDescent="0.25">
      <c r="F282" s="11"/>
      <c r="G282" s="11"/>
    </row>
    <row r="283" spans="6:7" s="3" customFormat="1" x14ac:dyDescent="0.25">
      <c r="F283" s="11"/>
      <c r="G283" s="11"/>
    </row>
    <row r="284" spans="6:7" s="3" customFormat="1" x14ac:dyDescent="0.25">
      <c r="F284" s="11"/>
      <c r="G284" s="11"/>
    </row>
    <row r="285" spans="6:7" s="3" customFormat="1" x14ac:dyDescent="0.25">
      <c r="F285" s="11"/>
      <c r="G285" s="11"/>
    </row>
    <row r="286" spans="6:7" s="3" customFormat="1" x14ac:dyDescent="0.25">
      <c r="F286" s="11"/>
      <c r="G286" s="11"/>
    </row>
    <row r="287" spans="6:7" s="3" customFormat="1" x14ac:dyDescent="0.25">
      <c r="F287" s="11"/>
      <c r="G287" s="11"/>
    </row>
    <row r="288" spans="6:7" s="3" customFormat="1" x14ac:dyDescent="0.25">
      <c r="F288" s="11"/>
      <c r="G288" s="11"/>
    </row>
    <row r="289" spans="1:13" s="3" customFormat="1" x14ac:dyDescent="0.25">
      <c r="F289" s="11"/>
      <c r="G289" s="11"/>
    </row>
    <row r="290" spans="1:13" s="3" customFormat="1" x14ac:dyDescent="0.25">
      <c r="F290" s="11"/>
      <c r="G290" s="11"/>
    </row>
    <row r="291" spans="1:13" s="3" customFormat="1" x14ac:dyDescent="0.25">
      <c r="A291" s="2"/>
      <c r="B291" s="2"/>
      <c r="C291" s="2"/>
      <c r="D291" s="2"/>
      <c r="E291" s="2"/>
      <c r="F291" s="12"/>
      <c r="G291" s="12"/>
      <c r="H291" s="2"/>
      <c r="I291" s="2"/>
      <c r="J291" s="2"/>
      <c r="K291" s="2"/>
      <c r="L291" s="2"/>
      <c r="M291" s="2"/>
    </row>
    <row r="292" spans="1:13" s="3" customFormat="1" x14ac:dyDescent="0.25">
      <c r="A292" s="2"/>
      <c r="B292" s="2"/>
      <c r="C292" s="2"/>
      <c r="D292" s="2"/>
      <c r="E292" s="2"/>
      <c r="F292" s="12"/>
      <c r="G292" s="12"/>
      <c r="H292" s="2"/>
      <c r="I292" s="2"/>
      <c r="J292" s="2"/>
      <c r="K292" s="2"/>
      <c r="L292" s="2"/>
      <c r="M292" s="2"/>
    </row>
    <row r="293" spans="1:13" s="3" customFormat="1" x14ac:dyDescent="0.25">
      <c r="A293" s="2"/>
      <c r="B293" s="2"/>
      <c r="C293" s="2"/>
      <c r="D293" s="2"/>
      <c r="E293" s="2"/>
      <c r="F293" s="12"/>
      <c r="G293" s="12"/>
      <c r="H293" s="2"/>
      <c r="I293" s="2"/>
      <c r="J293" s="2"/>
      <c r="K293" s="2"/>
      <c r="L293" s="2"/>
      <c r="M293" s="2"/>
    </row>
    <row r="294" spans="1:13" s="3" customFormat="1" x14ac:dyDescent="0.25">
      <c r="A294" s="2"/>
      <c r="B294" s="2"/>
      <c r="C294" s="2"/>
      <c r="D294" s="2"/>
      <c r="E294" s="2"/>
      <c r="F294" s="12"/>
      <c r="G294" s="12"/>
      <c r="H294" s="2"/>
      <c r="I294" s="2"/>
      <c r="J294" s="2"/>
      <c r="K294" s="2"/>
      <c r="L294" s="2"/>
      <c r="M294" s="2"/>
    </row>
    <row r="295" spans="1:13" s="3" customFormat="1" x14ac:dyDescent="0.25">
      <c r="A295" s="2"/>
      <c r="B295" s="2"/>
      <c r="C295" s="2"/>
      <c r="D295" s="2"/>
      <c r="E295" s="2"/>
      <c r="F295" s="12"/>
      <c r="G295" s="12"/>
      <c r="H295" s="2"/>
      <c r="I295" s="2"/>
      <c r="J295" s="2"/>
      <c r="K295" s="2"/>
      <c r="L295" s="2"/>
      <c r="M295" s="2"/>
    </row>
    <row r="296" spans="1:13" s="3" customFormat="1" x14ac:dyDescent="0.25">
      <c r="A296" s="2"/>
      <c r="B296" s="2"/>
      <c r="C296" s="2"/>
      <c r="D296" s="2"/>
      <c r="E296" s="2"/>
      <c r="F296" s="12"/>
      <c r="G296" s="12"/>
      <c r="H296" s="2"/>
      <c r="I296" s="2"/>
      <c r="J296" s="2"/>
      <c r="K296" s="2"/>
      <c r="L296" s="2"/>
      <c r="M296" s="2"/>
    </row>
    <row r="297" spans="1:13" s="3" customFormat="1" x14ac:dyDescent="0.25">
      <c r="A297" s="2"/>
      <c r="B297" s="2"/>
      <c r="C297" s="2"/>
      <c r="D297" s="2"/>
      <c r="E297" s="2"/>
      <c r="F297" s="12"/>
      <c r="G297" s="12"/>
      <c r="H297" s="2"/>
      <c r="I297" s="2"/>
      <c r="J297" s="2"/>
      <c r="K297" s="2"/>
      <c r="L297" s="2"/>
      <c r="M297" s="2"/>
    </row>
    <row r="298" spans="1:13" s="3" customFormat="1" x14ac:dyDescent="0.25">
      <c r="A298" s="2"/>
      <c r="B298" s="2"/>
      <c r="C298" s="2"/>
      <c r="D298" s="2"/>
      <c r="E298" s="2"/>
      <c r="F298" s="12"/>
      <c r="G298" s="12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12"/>
      <c r="G299" s="1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12"/>
      <c r="G300" s="1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12"/>
      <c r="G301" s="1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12"/>
      <c r="G302" s="1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12"/>
      <c r="G303" s="1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12"/>
      <c r="G304" s="1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12"/>
      <c r="G305" s="1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12"/>
      <c r="G306" s="1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12"/>
      <c r="G307" s="1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12"/>
      <c r="G308" s="1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12"/>
      <c r="G309" s="1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12"/>
      <c r="G310" s="1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12"/>
      <c r="G311" s="1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12"/>
      <c r="G312" s="1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12"/>
      <c r="G313" s="1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12"/>
      <c r="G314" s="1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12"/>
      <c r="G315" s="1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12"/>
      <c r="G316" s="1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12"/>
      <c r="G317" s="1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12"/>
      <c r="G318" s="1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12"/>
      <c r="G319" s="1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12"/>
      <c r="G320" s="1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12"/>
      <c r="G321" s="1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12"/>
      <c r="G322" s="1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12"/>
      <c r="G323" s="1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12"/>
      <c r="G324" s="1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12"/>
      <c r="G325" s="1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12"/>
      <c r="G326" s="1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12"/>
      <c r="G327" s="1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12"/>
      <c r="G328" s="1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12"/>
      <c r="G329" s="1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12"/>
      <c r="G330" s="1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12"/>
      <c r="G331" s="1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12"/>
      <c r="G332" s="1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12"/>
      <c r="G333" s="1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12"/>
      <c r="G334" s="1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12"/>
      <c r="G335" s="1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12"/>
      <c r="G336" s="1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12"/>
      <c r="G337" s="1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12"/>
      <c r="G338" s="1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12"/>
      <c r="G339" s="1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12"/>
      <c r="G340" s="1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12"/>
      <c r="G341" s="1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12"/>
      <c r="G342" s="1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12"/>
      <c r="G343" s="1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12"/>
      <c r="G344" s="1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12"/>
      <c r="G345" s="1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12"/>
      <c r="G346" s="1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12"/>
      <c r="G347" s="1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12"/>
      <c r="G348" s="1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12"/>
      <c r="G349" s="1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12"/>
      <c r="G350" s="1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12"/>
      <c r="G351" s="1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12"/>
      <c r="G352" s="1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12"/>
      <c r="G353" s="1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12"/>
      <c r="G354" s="1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12"/>
      <c r="G355" s="1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12"/>
      <c r="G356" s="1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12"/>
      <c r="G357" s="1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12"/>
      <c r="G358" s="1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12"/>
      <c r="G359" s="1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12"/>
      <c r="G360" s="1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12"/>
      <c r="G361" s="1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12"/>
      <c r="G362" s="1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12"/>
      <c r="G363" s="1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12"/>
      <c r="G364" s="1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12"/>
      <c r="G365" s="1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12"/>
      <c r="G366" s="1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12"/>
      <c r="G367" s="1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12"/>
      <c r="G368" s="1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12"/>
      <c r="G369" s="1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12"/>
      <c r="G370" s="1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12"/>
      <c r="G371" s="1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12"/>
      <c r="G372" s="1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12"/>
      <c r="G373" s="1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12"/>
      <c r="G374" s="1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12"/>
      <c r="G375" s="1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12"/>
      <c r="G376" s="1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12"/>
      <c r="G377" s="1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12"/>
      <c r="G378" s="1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12"/>
      <c r="G379" s="1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12"/>
      <c r="G380" s="1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12"/>
      <c r="G381" s="1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12"/>
      <c r="G382" s="1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12"/>
      <c r="G383" s="1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12"/>
      <c r="G384" s="1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12"/>
      <c r="G385" s="1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12"/>
      <c r="G386" s="1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12"/>
      <c r="G387" s="1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12"/>
      <c r="G388" s="1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12"/>
      <c r="G389" s="1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12"/>
      <c r="G390" s="1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12"/>
      <c r="G391" s="1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12"/>
      <c r="G392" s="1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12"/>
      <c r="G393" s="1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12"/>
      <c r="G394" s="1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12"/>
      <c r="G395" s="1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12"/>
      <c r="G396" s="1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12"/>
      <c r="G397" s="1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12"/>
      <c r="G398" s="1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12"/>
      <c r="G399" s="1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12"/>
      <c r="G400" s="1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12"/>
      <c r="G401" s="1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12"/>
      <c r="G402" s="1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12"/>
      <c r="G403" s="1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12"/>
      <c r="G404" s="1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12"/>
      <c r="G405" s="1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12"/>
      <c r="G406" s="1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12"/>
      <c r="G407" s="1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12"/>
      <c r="G408" s="1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12"/>
      <c r="G409" s="1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12"/>
      <c r="G410" s="1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12"/>
      <c r="G411" s="1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12"/>
      <c r="G412" s="1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12"/>
      <c r="G413" s="1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12"/>
      <c r="G414" s="1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12"/>
      <c r="G415" s="1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12"/>
      <c r="G416" s="1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12"/>
      <c r="G417" s="1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12"/>
      <c r="G418" s="1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12"/>
      <c r="G419" s="1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12"/>
      <c r="G420" s="1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12"/>
      <c r="G421" s="1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12"/>
      <c r="G422" s="1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12"/>
      <c r="G423" s="1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12"/>
      <c r="G424" s="1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12"/>
      <c r="G425" s="1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12"/>
      <c r="G426" s="1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12"/>
      <c r="G427" s="1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12"/>
      <c r="G428" s="1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12"/>
      <c r="G429" s="1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12"/>
      <c r="G430" s="1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12"/>
      <c r="G431" s="1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12"/>
      <c r="G432" s="1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12"/>
      <c r="G433" s="1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12"/>
      <c r="G434" s="1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12"/>
      <c r="G435" s="1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12"/>
      <c r="G436" s="1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12"/>
      <c r="G437" s="1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12"/>
      <c r="G438" s="1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12"/>
      <c r="G439" s="1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12"/>
      <c r="G440" s="1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12"/>
      <c r="G441" s="1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12"/>
      <c r="G442" s="1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12"/>
      <c r="G443" s="1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12"/>
      <c r="G444" s="1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12"/>
      <c r="G445" s="1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12"/>
      <c r="G446" s="1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12"/>
      <c r="G447" s="1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12"/>
      <c r="G448" s="1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12"/>
      <c r="G449" s="1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12"/>
      <c r="G450" s="1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12"/>
      <c r="G451" s="1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12"/>
      <c r="G452" s="1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12"/>
      <c r="G453" s="12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12"/>
      <c r="G454" s="12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12"/>
      <c r="G455" s="12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12"/>
      <c r="G456" s="12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12"/>
      <c r="G457" s="12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12"/>
      <c r="G458" s="12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12"/>
      <c r="G459" s="12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12"/>
      <c r="G460" s="12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12"/>
      <c r="G461" s="12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12"/>
      <c r="G462" s="12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12"/>
      <c r="G463" s="12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12"/>
      <c r="G464" s="12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12"/>
      <c r="G465" s="12"/>
      <c r="H465" s="2"/>
      <c r="I465" s="2"/>
      <c r="J465" s="2"/>
      <c r="K465" s="2"/>
      <c r="L465" s="2"/>
      <c r="M465" s="2"/>
    </row>
    <row r="466" spans="1:13" s="3" customFormat="1" x14ac:dyDescent="0.25">
      <c r="A466" s="2"/>
      <c r="B466" s="2"/>
      <c r="C466" s="2"/>
      <c r="D466" s="2"/>
      <c r="E466" s="2"/>
      <c r="F466" s="12"/>
      <c r="G466" s="12"/>
      <c r="H466" s="2"/>
      <c r="I466" s="2"/>
      <c r="J466" s="2"/>
      <c r="K466" s="2"/>
      <c r="L466" s="2"/>
      <c r="M466" s="2"/>
    </row>
    <row r="467" spans="1:13" s="3" customFormat="1" x14ac:dyDescent="0.25">
      <c r="A467" s="2"/>
      <c r="B467" s="2"/>
      <c r="C467" s="2"/>
      <c r="D467" s="2"/>
      <c r="E467" s="2"/>
      <c r="F467" s="12"/>
      <c r="G467" s="12"/>
      <c r="H467" s="2"/>
      <c r="I467" s="2"/>
      <c r="J467" s="2"/>
      <c r="K467" s="2"/>
      <c r="L467" s="2"/>
      <c r="M467" s="2"/>
    </row>
  </sheetData>
  <autoFilter ref="A3:N5" xr:uid="{42D9D2C0-E7B3-45DF-A791-D8782D984C3E}">
    <sortState xmlns:xlrd2="http://schemas.microsoft.com/office/spreadsheetml/2017/richdata2" ref="A8:N20">
      <sortCondition descending="1" ref="M3:M5"/>
    </sortState>
  </autoFilter>
  <mergeCells count="17">
    <mergeCell ref="A2:D2"/>
    <mergeCell ref="N3:N5"/>
    <mergeCell ref="A1:K1"/>
    <mergeCell ref="M1:N1"/>
    <mergeCell ref="D3:D5"/>
    <mergeCell ref="F3:F5"/>
    <mergeCell ref="G3:G5"/>
    <mergeCell ref="H3:H5"/>
    <mergeCell ref="A3:A5"/>
    <mergeCell ref="B3:B5"/>
    <mergeCell ref="C3:C5"/>
    <mergeCell ref="E3:E5"/>
    <mergeCell ref="K3:K5"/>
    <mergeCell ref="J3:J5"/>
    <mergeCell ref="M3:M5"/>
    <mergeCell ref="I3:I5"/>
    <mergeCell ref="L3:L5"/>
  </mergeCells>
  <hyperlinks>
    <hyperlink ref="M1:N1" location="'Table of Contents'!A1" display="Click Here to Return to Table of Contents" xr:uid="{04430015-B7E3-4E79-8BE8-4EB2D1A46CE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9C62-455D-478E-B70C-747D2B9EBD56}">
  <sheetPr>
    <tabColor rgb="FFFF66CC"/>
  </sheetPr>
  <dimension ref="A1:N470"/>
  <sheetViews>
    <sheetView zoomScale="60" zoomScaleNormal="60" workbookViewId="0">
      <pane ySplit="1" topLeftCell="A2" activePane="bottomLeft" state="frozen"/>
      <selection activeCell="AP3" sqref="AP3"/>
      <selection pane="bottomLeft" activeCell="S19" sqref="S19"/>
    </sheetView>
  </sheetViews>
  <sheetFormatPr defaultColWidth="9.109375" defaultRowHeight="15" x14ac:dyDescent="0.25"/>
  <cols>
    <col min="1" max="1" width="16.5546875" style="1" customWidth="1"/>
    <col min="2" max="2" width="29.109375" style="1" customWidth="1"/>
    <col min="3" max="3" width="23.88671875" style="1" customWidth="1"/>
    <col min="4" max="4" width="33.6640625" style="1" customWidth="1"/>
    <col min="5" max="7" width="8.6640625" style="1" customWidth="1"/>
    <col min="8" max="8" width="8.6640625" style="10" customWidth="1"/>
    <col min="9" max="10" width="8.6640625" style="1" customWidth="1"/>
    <col min="11" max="11" width="10.21875" style="1" customWidth="1"/>
    <col min="12" max="12" width="10.21875" style="10" customWidth="1"/>
    <col min="13" max="13" width="10.109375" style="1" bestFit="1" customWidth="1"/>
    <col min="14" max="14" width="12.109375" style="1" bestFit="1" customWidth="1"/>
    <col min="15" max="20" width="8.6640625" style="1" customWidth="1"/>
    <col min="21" max="16384" width="9.109375" style="1"/>
  </cols>
  <sheetData>
    <row r="1" spans="1:14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5"/>
      <c r="M1" s="79" t="s">
        <v>36</v>
      </c>
      <c r="N1" s="79"/>
    </row>
    <row r="2" spans="1:14" s="4" customFormat="1" ht="48" customHeight="1" x14ac:dyDescent="0.25">
      <c r="A2" s="84" t="s">
        <v>15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19"/>
      <c r="N2" s="31"/>
    </row>
    <row r="3" spans="1:14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77" t="s">
        <v>393</v>
      </c>
      <c r="M3" s="80" t="s">
        <v>0</v>
      </c>
      <c r="N3" s="82" t="s">
        <v>100</v>
      </c>
    </row>
    <row r="4" spans="1:14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3"/>
      <c r="M4" s="81"/>
      <c r="N4" s="82"/>
    </row>
    <row r="5" spans="1:14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3"/>
      <c r="M5" s="81"/>
      <c r="N5" s="82"/>
    </row>
    <row r="6" spans="1:14" s="8" customFormat="1" ht="20.100000000000001" customHeight="1" x14ac:dyDescent="0.25">
      <c r="A6" s="40"/>
      <c r="B6" s="16" t="s">
        <v>18</v>
      </c>
      <c r="C6" s="16" t="s">
        <v>24</v>
      </c>
      <c r="D6" s="16" t="s">
        <v>19</v>
      </c>
      <c r="E6" s="44"/>
      <c r="F6" s="44"/>
      <c r="G6" s="44"/>
      <c r="H6" s="7">
        <f>2*19</f>
        <v>38</v>
      </c>
      <c r="I6" s="7">
        <v>23</v>
      </c>
      <c r="J6" s="7">
        <v>12</v>
      </c>
      <c r="K6" s="7">
        <f>2*23</f>
        <v>46</v>
      </c>
      <c r="L6" s="44"/>
      <c r="M6" s="27">
        <f>SUM(E6:K6)</f>
        <v>119</v>
      </c>
      <c r="N6" s="40">
        <v>1</v>
      </c>
    </row>
    <row r="7" spans="1:14" s="8" customFormat="1" ht="20.100000000000001" customHeight="1" x14ac:dyDescent="0.25">
      <c r="A7" s="40"/>
      <c r="B7" s="14" t="s">
        <v>232</v>
      </c>
      <c r="C7" s="14" t="s">
        <v>232</v>
      </c>
      <c r="D7" s="14" t="s">
        <v>229</v>
      </c>
      <c r="E7" s="44"/>
      <c r="F7" s="44"/>
      <c r="G7" s="44"/>
      <c r="H7" s="44"/>
      <c r="I7" s="32">
        <v>15</v>
      </c>
      <c r="J7" s="32">
        <v>19</v>
      </c>
      <c r="K7" s="7">
        <f>2*19</f>
        <v>38</v>
      </c>
      <c r="L7" s="7">
        <f>2*19</f>
        <v>38</v>
      </c>
      <c r="M7" s="7">
        <f>SUM(E7:L7)</f>
        <v>110</v>
      </c>
      <c r="N7" s="41">
        <v>2</v>
      </c>
    </row>
    <row r="8" spans="1:14" s="8" customFormat="1" ht="20.100000000000001" customHeight="1" x14ac:dyDescent="0.25">
      <c r="A8" s="41"/>
      <c r="B8" s="15" t="s">
        <v>58</v>
      </c>
      <c r="C8" s="15" t="s">
        <v>247</v>
      </c>
      <c r="D8" s="15" t="s">
        <v>245</v>
      </c>
      <c r="E8" s="7">
        <v>17</v>
      </c>
      <c r="F8" s="7">
        <v>17</v>
      </c>
      <c r="G8" s="7">
        <v>12</v>
      </c>
      <c r="H8" s="7">
        <f>2*10</f>
        <v>20</v>
      </c>
      <c r="I8" s="7">
        <v>17</v>
      </c>
      <c r="J8" s="44"/>
      <c r="K8" s="44"/>
      <c r="L8" s="44"/>
      <c r="M8" s="7">
        <f>SUM(E8:K8)</f>
        <v>83</v>
      </c>
      <c r="N8" s="41">
        <v>3</v>
      </c>
    </row>
    <row r="9" spans="1:14" s="9" customFormat="1" ht="20.100000000000001" customHeight="1" x14ac:dyDescent="0.25">
      <c r="A9" s="41"/>
      <c r="B9" s="14" t="s">
        <v>18</v>
      </c>
      <c r="C9" s="14" t="s">
        <v>24</v>
      </c>
      <c r="D9" s="15" t="s">
        <v>333</v>
      </c>
      <c r="E9" s="44"/>
      <c r="F9" s="44"/>
      <c r="G9" s="45"/>
      <c r="H9" s="44"/>
      <c r="I9" s="44"/>
      <c r="J9" s="44"/>
      <c r="K9" s="44"/>
      <c r="L9" s="7">
        <f>2*17</f>
        <v>34</v>
      </c>
      <c r="M9" s="7">
        <f>SUM(E9:L9)</f>
        <v>34</v>
      </c>
      <c r="N9" s="41">
        <v>4</v>
      </c>
    </row>
    <row r="10" spans="1:14" s="8" customFormat="1" ht="20.100000000000001" customHeight="1" x14ac:dyDescent="0.25">
      <c r="A10" s="38"/>
      <c r="B10" s="14" t="s">
        <v>400</v>
      </c>
      <c r="C10" s="14" t="s">
        <v>399</v>
      </c>
      <c r="D10" s="14" t="s">
        <v>399</v>
      </c>
      <c r="E10" s="44"/>
      <c r="F10" s="44"/>
      <c r="G10" s="44"/>
      <c r="H10" s="44"/>
      <c r="I10" s="44"/>
      <c r="J10" s="44"/>
      <c r="K10" s="7">
        <f>2*11</f>
        <v>22</v>
      </c>
      <c r="L10" s="44"/>
      <c r="M10" s="7">
        <f t="shared" ref="M10:M15" si="0">SUM(E10:K10)</f>
        <v>22</v>
      </c>
      <c r="N10" s="38"/>
    </row>
    <row r="11" spans="1:14" s="8" customFormat="1" ht="20.100000000000001" customHeight="1" x14ac:dyDescent="0.25">
      <c r="A11" s="38"/>
      <c r="B11" s="20" t="s">
        <v>401</v>
      </c>
      <c r="C11" s="20" t="s">
        <v>397</v>
      </c>
      <c r="D11" s="20" t="s">
        <v>404</v>
      </c>
      <c r="E11" s="44"/>
      <c r="F11" s="44"/>
      <c r="G11" s="44"/>
      <c r="H11" s="44"/>
      <c r="I11" s="44"/>
      <c r="J11" s="44"/>
      <c r="K11" s="7">
        <f>2*8</f>
        <v>16</v>
      </c>
      <c r="L11" s="44"/>
      <c r="M11" s="7">
        <f t="shared" si="0"/>
        <v>16</v>
      </c>
      <c r="N11" s="38"/>
    </row>
    <row r="12" spans="1:14" s="8" customFormat="1" ht="20.100000000000001" customHeight="1" x14ac:dyDescent="0.25">
      <c r="A12" s="39"/>
      <c r="B12" s="15" t="s">
        <v>402</v>
      </c>
      <c r="C12" s="15" t="s">
        <v>403</v>
      </c>
      <c r="D12" s="15" t="s">
        <v>403</v>
      </c>
      <c r="E12" s="44"/>
      <c r="F12" s="44"/>
      <c r="G12" s="44"/>
      <c r="H12" s="45"/>
      <c r="I12" s="44"/>
      <c r="J12" s="44"/>
      <c r="K12" s="7">
        <f>2*8</f>
        <v>16</v>
      </c>
      <c r="L12" s="44"/>
      <c r="M12" s="7">
        <f t="shared" si="0"/>
        <v>16</v>
      </c>
      <c r="N12" s="38"/>
    </row>
    <row r="13" spans="1:14" s="8" customFormat="1" ht="20.100000000000001" customHeight="1" x14ac:dyDescent="0.25">
      <c r="A13" s="41"/>
      <c r="B13" s="14" t="s">
        <v>241</v>
      </c>
      <c r="C13" s="14" t="s">
        <v>241</v>
      </c>
      <c r="D13" s="15" t="s">
        <v>240</v>
      </c>
      <c r="E13" s="44"/>
      <c r="F13" s="44"/>
      <c r="G13" s="44"/>
      <c r="H13" s="7">
        <f>2*4</f>
        <v>8</v>
      </c>
      <c r="I13" s="45"/>
      <c r="J13" s="44"/>
      <c r="K13" s="44"/>
      <c r="L13" s="44"/>
      <c r="M13" s="7">
        <f t="shared" si="0"/>
        <v>8</v>
      </c>
      <c r="N13" s="41">
        <v>5</v>
      </c>
    </row>
    <row r="14" spans="1:14" s="3" customFormat="1" x14ac:dyDescent="0.25">
      <c r="A14" s="41"/>
      <c r="B14" s="15" t="s">
        <v>29</v>
      </c>
      <c r="C14" s="15" t="s">
        <v>29</v>
      </c>
      <c r="D14" s="15" t="s">
        <v>246</v>
      </c>
      <c r="E14" s="44"/>
      <c r="F14" s="44"/>
      <c r="G14" s="7">
        <v>4</v>
      </c>
      <c r="H14" s="44"/>
      <c r="I14" s="44"/>
      <c r="J14" s="44"/>
      <c r="K14" s="7">
        <f>2*2</f>
        <v>4</v>
      </c>
      <c r="L14" s="44"/>
      <c r="M14" s="7">
        <f t="shared" si="0"/>
        <v>8</v>
      </c>
      <c r="N14" s="41">
        <v>5</v>
      </c>
    </row>
    <row r="15" spans="1:14" s="3" customFormat="1" x14ac:dyDescent="0.25">
      <c r="A15" s="38"/>
      <c r="B15" s="16" t="s">
        <v>344</v>
      </c>
      <c r="C15" s="16" t="s">
        <v>348</v>
      </c>
      <c r="D15" s="16" t="s">
        <v>347</v>
      </c>
      <c r="E15" s="44"/>
      <c r="F15" s="44"/>
      <c r="G15" s="44"/>
      <c r="H15" s="44"/>
      <c r="I15" s="7">
        <v>6</v>
      </c>
      <c r="J15" s="44"/>
      <c r="K15" s="44"/>
      <c r="L15" s="44"/>
      <c r="M15" s="7">
        <f t="shared" si="0"/>
        <v>6</v>
      </c>
      <c r="N15" s="42"/>
    </row>
    <row r="16" spans="1:14" s="3" customFormat="1" x14ac:dyDescent="0.25">
      <c r="A16" s="39"/>
      <c r="B16" s="14" t="s">
        <v>298</v>
      </c>
      <c r="C16" s="14" t="s">
        <v>298</v>
      </c>
      <c r="D16" s="14" t="s">
        <v>297</v>
      </c>
      <c r="E16" s="44"/>
      <c r="F16" s="44"/>
      <c r="G16" s="44"/>
      <c r="H16" s="54">
        <f>2*14</f>
        <v>28</v>
      </c>
      <c r="I16" s="44"/>
      <c r="J16" s="44"/>
      <c r="K16" s="44"/>
      <c r="L16" s="44"/>
      <c r="M16" s="7">
        <f>SUM(I16:K16)</f>
        <v>0</v>
      </c>
      <c r="N16" s="42"/>
    </row>
    <row r="17" spans="1:14" s="3" customFormat="1" x14ac:dyDescent="0.25">
      <c r="A17" s="39"/>
      <c r="B17" s="16" t="s">
        <v>44</v>
      </c>
      <c r="C17" s="16" t="s">
        <v>248</v>
      </c>
      <c r="D17" s="16" t="s">
        <v>39</v>
      </c>
      <c r="E17" s="54">
        <v>26</v>
      </c>
      <c r="F17" s="44"/>
      <c r="G17" s="44"/>
      <c r="H17" s="44"/>
      <c r="I17" s="44"/>
      <c r="J17" s="44"/>
      <c r="K17" s="44"/>
      <c r="L17" s="44"/>
      <c r="M17" s="7">
        <f>SUM(I17:K17)</f>
        <v>0</v>
      </c>
      <c r="N17" s="42"/>
    </row>
    <row r="18" spans="1:14" s="3" customFormat="1" x14ac:dyDescent="0.25">
      <c r="A18" s="39"/>
      <c r="B18" s="15" t="s">
        <v>27</v>
      </c>
      <c r="C18" s="15" t="s">
        <v>27</v>
      </c>
      <c r="D18" s="15" t="s">
        <v>28</v>
      </c>
      <c r="E18" s="44"/>
      <c r="F18" s="54">
        <v>19</v>
      </c>
      <c r="G18" s="44"/>
      <c r="H18" s="44"/>
      <c r="I18" s="44"/>
      <c r="J18" s="44"/>
      <c r="K18" s="44"/>
      <c r="L18" s="44"/>
      <c r="M18" s="7">
        <f>SUM(I18:K18)</f>
        <v>0</v>
      </c>
      <c r="N18" s="42"/>
    </row>
    <row r="19" spans="1:14" s="3" customFormat="1" x14ac:dyDescent="0.25">
      <c r="A19" s="39"/>
      <c r="B19" s="16" t="s">
        <v>251</v>
      </c>
      <c r="C19" s="16" t="s">
        <v>251</v>
      </c>
      <c r="D19" s="15" t="s">
        <v>249</v>
      </c>
      <c r="E19" s="44"/>
      <c r="F19" s="44"/>
      <c r="G19" s="54">
        <v>19</v>
      </c>
      <c r="H19" s="44"/>
      <c r="I19" s="44"/>
      <c r="J19" s="44"/>
      <c r="K19" s="44"/>
      <c r="L19" s="44"/>
      <c r="M19" s="7">
        <f>SUM(I19:K19)</f>
        <v>0</v>
      </c>
      <c r="N19" s="42"/>
    </row>
    <row r="20" spans="1:14" s="3" customFormat="1" x14ac:dyDescent="0.25">
      <c r="A20" s="38"/>
      <c r="B20" s="16" t="s">
        <v>251</v>
      </c>
      <c r="C20" s="16" t="s">
        <v>251</v>
      </c>
      <c r="D20" s="16" t="s">
        <v>250</v>
      </c>
      <c r="E20" s="44"/>
      <c r="F20" s="44"/>
      <c r="G20" s="54">
        <v>12</v>
      </c>
      <c r="H20" s="44"/>
      <c r="I20" s="44"/>
      <c r="J20" s="44"/>
      <c r="K20" s="44"/>
      <c r="L20" s="44"/>
      <c r="M20" s="7">
        <f>SUM(I20:K20)</f>
        <v>0</v>
      </c>
      <c r="N20" s="42"/>
    </row>
    <row r="21" spans="1:14" s="3" customFormat="1" x14ac:dyDescent="0.25">
      <c r="A21" s="17"/>
      <c r="B21" s="14"/>
      <c r="C21" s="14"/>
      <c r="D21" s="14"/>
      <c r="E21" s="44"/>
      <c r="F21" s="44"/>
      <c r="G21" s="44"/>
      <c r="H21" s="44"/>
      <c r="I21" s="44"/>
      <c r="J21" s="44"/>
      <c r="K21" s="44"/>
      <c r="L21" s="44"/>
      <c r="M21" s="7">
        <f>SUM(E21:K21)</f>
        <v>0</v>
      </c>
      <c r="N21" s="42"/>
    </row>
    <row r="22" spans="1:14" s="3" customFormat="1" x14ac:dyDescent="0.25">
      <c r="A22" s="17"/>
      <c r="B22" s="15"/>
      <c r="C22" s="15"/>
      <c r="D22" s="15"/>
      <c r="E22" s="44"/>
      <c r="F22" s="44"/>
      <c r="G22" s="44"/>
      <c r="H22" s="44"/>
      <c r="I22" s="44"/>
      <c r="J22" s="44"/>
      <c r="K22" s="44"/>
      <c r="L22" s="44"/>
      <c r="M22" s="7">
        <f>SUM(E22:K22)</f>
        <v>0</v>
      </c>
      <c r="N22" s="7"/>
    </row>
    <row r="23" spans="1:14" s="3" customFormat="1" x14ac:dyDescent="0.25">
      <c r="A23" s="17"/>
      <c r="B23" s="16"/>
      <c r="C23" s="16"/>
      <c r="D23" s="16"/>
      <c r="E23" s="44"/>
      <c r="F23" s="44"/>
      <c r="G23" s="44"/>
      <c r="H23" s="44"/>
      <c r="I23" s="44"/>
      <c r="J23" s="44"/>
      <c r="K23" s="44"/>
      <c r="L23" s="44"/>
      <c r="M23" s="7">
        <f>SUM(E23:K23)</f>
        <v>0</v>
      </c>
      <c r="N23" s="7"/>
    </row>
    <row r="24" spans="1:14" s="3" customFormat="1" x14ac:dyDescent="0.25">
      <c r="A24" s="17"/>
      <c r="B24" s="16"/>
      <c r="C24" s="16"/>
      <c r="D24" s="16"/>
      <c r="E24" s="44"/>
      <c r="F24" s="44"/>
      <c r="G24" s="44"/>
      <c r="H24" s="44"/>
      <c r="I24" s="44"/>
      <c r="J24" s="44"/>
      <c r="K24" s="44"/>
      <c r="L24" s="44"/>
      <c r="M24" s="7">
        <f>SUM(E24:K24)</f>
        <v>0</v>
      </c>
      <c r="N24" s="43"/>
    </row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</sheetData>
  <autoFilter ref="A3:N5" xr:uid="{F2D39C62-455D-478E-B70C-747D2B9EBD56}">
    <sortState xmlns:xlrd2="http://schemas.microsoft.com/office/spreadsheetml/2017/richdata2" ref="A8:N24">
      <sortCondition descending="1" ref="M3:M5"/>
    </sortState>
  </autoFilter>
  <mergeCells count="17">
    <mergeCell ref="A2:D2"/>
    <mergeCell ref="N3:N5"/>
    <mergeCell ref="A1:K1"/>
    <mergeCell ref="M1:N1"/>
    <mergeCell ref="D3:D5"/>
    <mergeCell ref="F3:F5"/>
    <mergeCell ref="G3:G5"/>
    <mergeCell ref="H3:H5"/>
    <mergeCell ref="A3:A5"/>
    <mergeCell ref="B3:B5"/>
    <mergeCell ref="C3:C5"/>
    <mergeCell ref="E3:E5"/>
    <mergeCell ref="K3:K5"/>
    <mergeCell ref="J3:J5"/>
    <mergeCell ref="M3:M5"/>
    <mergeCell ref="I3:I5"/>
    <mergeCell ref="L3:L5"/>
  </mergeCells>
  <hyperlinks>
    <hyperlink ref="M1:N1" location="'Table of Contents'!A1" display="Click Here to Return to Table of Contents" xr:uid="{8D9069FB-3E0B-4512-90BB-8816AF66A57E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D35D-2EF3-4530-A431-5AF0C2EC8382}">
  <sheetPr>
    <tabColor rgb="FFFF66CC"/>
  </sheetPr>
  <dimension ref="A1:N472"/>
  <sheetViews>
    <sheetView tabSelected="1" zoomScale="60" zoomScaleNormal="60" workbookViewId="0">
      <pane ySplit="1" topLeftCell="A2" activePane="bottomLeft" state="frozen"/>
      <selection activeCell="AP3" sqref="AP3"/>
      <selection pane="bottomLeft" activeCell="B12" sqref="B12"/>
    </sheetView>
  </sheetViews>
  <sheetFormatPr defaultColWidth="9.109375" defaultRowHeight="15" x14ac:dyDescent="0.25"/>
  <cols>
    <col min="1" max="1" width="12.21875" style="1" bestFit="1" customWidth="1"/>
    <col min="2" max="2" width="29.109375" style="1" customWidth="1"/>
    <col min="3" max="3" width="23.88671875" style="1" customWidth="1"/>
    <col min="4" max="4" width="33.6640625" style="1" customWidth="1"/>
    <col min="5" max="7" width="8.6640625" style="1" customWidth="1"/>
    <col min="8" max="8" width="8.6640625" style="10" customWidth="1"/>
    <col min="9" max="10" width="8.6640625" style="1" customWidth="1"/>
    <col min="11" max="11" width="10.21875" style="1" customWidth="1"/>
    <col min="12" max="12" width="10.21875" style="10" customWidth="1"/>
    <col min="13" max="13" width="10.109375" style="1" bestFit="1" customWidth="1"/>
    <col min="14" max="14" width="12.109375" style="1" bestFit="1" customWidth="1"/>
    <col min="15" max="20" width="8.6640625" style="1" customWidth="1"/>
    <col min="21" max="16384" width="9.109375" style="1"/>
  </cols>
  <sheetData>
    <row r="1" spans="1:14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5"/>
      <c r="M1" s="79" t="s">
        <v>36</v>
      </c>
      <c r="N1" s="79"/>
    </row>
    <row r="2" spans="1:14" s="4" customFormat="1" ht="48" customHeight="1" x14ac:dyDescent="0.25">
      <c r="A2" s="84" t="s">
        <v>69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19"/>
      <c r="N2" s="31"/>
    </row>
    <row r="3" spans="1:14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77" t="s">
        <v>393</v>
      </c>
      <c r="M3" s="80" t="s">
        <v>0</v>
      </c>
      <c r="N3" s="82" t="s">
        <v>100</v>
      </c>
    </row>
    <row r="4" spans="1:14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3"/>
      <c r="M4" s="81"/>
      <c r="N4" s="82"/>
    </row>
    <row r="5" spans="1:14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3"/>
      <c r="M5" s="81"/>
      <c r="N5" s="82"/>
    </row>
    <row r="6" spans="1:14" s="8" customFormat="1" ht="20.100000000000001" customHeight="1" x14ac:dyDescent="0.25">
      <c r="A6" s="41"/>
      <c r="B6" s="20" t="s">
        <v>232</v>
      </c>
      <c r="C6" s="20" t="s">
        <v>232</v>
      </c>
      <c r="D6" s="20" t="s">
        <v>229</v>
      </c>
      <c r="E6" s="44"/>
      <c r="F6" s="44"/>
      <c r="G6" s="44"/>
      <c r="H6" s="44"/>
      <c r="I6" s="44"/>
      <c r="J6" s="44"/>
      <c r="K6" s="7">
        <f>2*28</f>
        <v>56</v>
      </c>
      <c r="L6" s="44"/>
      <c r="M6" s="27">
        <f t="shared" ref="M6:M24" si="0">SUM(E6:K6)</f>
        <v>56</v>
      </c>
      <c r="N6" s="40">
        <v>1</v>
      </c>
    </row>
    <row r="7" spans="1:14" s="8" customFormat="1" ht="20.100000000000001" customHeight="1" x14ac:dyDescent="0.25">
      <c r="A7" s="41"/>
      <c r="B7" s="16" t="s">
        <v>241</v>
      </c>
      <c r="C7" s="16" t="s">
        <v>304</v>
      </c>
      <c r="D7" s="16" t="s">
        <v>305</v>
      </c>
      <c r="E7" s="44"/>
      <c r="F7" s="44"/>
      <c r="G7" s="44"/>
      <c r="H7" s="44"/>
      <c r="I7" s="7">
        <v>28</v>
      </c>
      <c r="J7" s="44"/>
      <c r="K7" s="44"/>
      <c r="L7" s="44"/>
      <c r="M7" s="7">
        <f t="shared" si="0"/>
        <v>28</v>
      </c>
      <c r="N7" s="41">
        <v>2</v>
      </c>
    </row>
    <row r="8" spans="1:14" s="8" customFormat="1" ht="20.100000000000001" customHeight="1" x14ac:dyDescent="0.25">
      <c r="A8" s="17"/>
      <c r="B8" s="15"/>
      <c r="C8" s="15"/>
      <c r="D8" s="15"/>
      <c r="E8" s="44"/>
      <c r="F8" s="44"/>
      <c r="G8" s="44"/>
      <c r="H8" s="44"/>
      <c r="I8" s="44"/>
      <c r="J8" s="44"/>
      <c r="K8" s="44"/>
      <c r="L8" s="44"/>
      <c r="M8" s="7">
        <f t="shared" si="0"/>
        <v>0</v>
      </c>
      <c r="N8" s="42"/>
    </row>
    <row r="9" spans="1:14" s="9" customFormat="1" ht="20.100000000000001" customHeight="1" x14ac:dyDescent="0.25">
      <c r="A9" s="17"/>
      <c r="B9" s="14"/>
      <c r="C9" s="14"/>
      <c r="D9" s="15"/>
      <c r="E9" s="44"/>
      <c r="F9" s="44"/>
      <c r="G9" s="44"/>
      <c r="H9" s="44"/>
      <c r="I9" s="44"/>
      <c r="J9" s="44"/>
      <c r="K9" s="44"/>
      <c r="L9" s="44"/>
      <c r="M9" s="7">
        <f t="shared" si="0"/>
        <v>0</v>
      </c>
      <c r="N9" s="42"/>
    </row>
    <row r="10" spans="1:14" s="8" customFormat="1" ht="20.100000000000001" customHeight="1" x14ac:dyDescent="0.25">
      <c r="A10" s="17"/>
      <c r="B10" s="16"/>
      <c r="C10" s="16"/>
      <c r="D10" s="16"/>
      <c r="E10" s="44"/>
      <c r="F10" s="44"/>
      <c r="G10" s="44"/>
      <c r="H10" s="44"/>
      <c r="I10" s="44"/>
      <c r="J10" s="44"/>
      <c r="K10" s="44"/>
      <c r="L10" s="44"/>
      <c r="M10" s="7">
        <f t="shared" si="0"/>
        <v>0</v>
      </c>
      <c r="N10" s="42"/>
    </row>
    <row r="11" spans="1:14" s="8" customFormat="1" ht="20.100000000000001" customHeight="1" x14ac:dyDescent="0.25">
      <c r="A11" s="17"/>
      <c r="B11" s="14"/>
      <c r="C11" s="14"/>
      <c r="D11" s="15"/>
      <c r="E11" s="44"/>
      <c r="F11" s="44"/>
      <c r="G11" s="44"/>
      <c r="H11" s="44"/>
      <c r="I11" s="44"/>
      <c r="J11" s="44"/>
      <c r="K11" s="44"/>
      <c r="L11" s="44"/>
      <c r="M11" s="7">
        <f t="shared" si="0"/>
        <v>0</v>
      </c>
      <c r="N11" s="42"/>
    </row>
    <row r="12" spans="1:14" s="8" customFormat="1" ht="19.5" customHeight="1" x14ac:dyDescent="0.25">
      <c r="A12" s="17"/>
      <c r="B12" s="14"/>
      <c r="C12" s="14"/>
      <c r="D12" s="14"/>
      <c r="E12" s="44"/>
      <c r="F12" s="44"/>
      <c r="G12" s="44"/>
      <c r="H12" s="44"/>
      <c r="I12" s="44"/>
      <c r="J12" s="44"/>
      <c r="K12" s="44"/>
      <c r="L12" s="44"/>
      <c r="M12" s="7">
        <f t="shared" si="0"/>
        <v>0</v>
      </c>
      <c r="N12" s="42"/>
    </row>
    <row r="13" spans="1:14" s="8" customFormat="1" ht="20.100000000000001" customHeight="1" x14ac:dyDescent="0.25">
      <c r="A13" s="21"/>
      <c r="B13" s="14"/>
      <c r="C13" s="14"/>
      <c r="D13" s="14"/>
      <c r="E13" s="44"/>
      <c r="F13" s="44"/>
      <c r="G13" s="44"/>
      <c r="H13" s="44"/>
      <c r="I13" s="44"/>
      <c r="J13" s="44"/>
      <c r="K13" s="44"/>
      <c r="L13" s="44"/>
      <c r="M13" s="7">
        <f t="shared" si="0"/>
        <v>0</v>
      </c>
      <c r="N13" s="42"/>
    </row>
    <row r="14" spans="1:14" s="8" customFormat="1" ht="20.100000000000001" customHeight="1" x14ac:dyDescent="0.25">
      <c r="A14" s="17"/>
      <c r="B14" s="16"/>
      <c r="C14" s="16"/>
      <c r="D14" s="16"/>
      <c r="E14" s="44"/>
      <c r="F14" s="44"/>
      <c r="G14" s="44"/>
      <c r="H14" s="44"/>
      <c r="I14" s="44"/>
      <c r="J14" s="44"/>
      <c r="K14" s="44"/>
      <c r="L14" s="44"/>
      <c r="M14" s="7">
        <f t="shared" si="0"/>
        <v>0</v>
      </c>
      <c r="N14" s="42"/>
    </row>
    <row r="15" spans="1:14" s="8" customFormat="1" ht="20.100000000000001" customHeight="1" x14ac:dyDescent="0.25">
      <c r="A15" s="17"/>
      <c r="B15" s="14"/>
      <c r="C15" s="14"/>
      <c r="D15" s="14"/>
      <c r="E15" s="44"/>
      <c r="F15" s="44"/>
      <c r="G15" s="44"/>
      <c r="H15" s="44"/>
      <c r="I15" s="44"/>
      <c r="J15" s="44"/>
      <c r="K15" s="44"/>
      <c r="L15" s="44"/>
      <c r="M15" s="7">
        <f t="shared" si="0"/>
        <v>0</v>
      </c>
      <c r="N15" s="42"/>
    </row>
    <row r="16" spans="1:14" s="3" customFormat="1" x14ac:dyDescent="0.25">
      <c r="A16" s="17"/>
      <c r="B16" s="16"/>
      <c r="C16" s="16"/>
      <c r="D16" s="16"/>
      <c r="E16" s="44"/>
      <c r="F16" s="44"/>
      <c r="G16" s="44"/>
      <c r="H16" s="44"/>
      <c r="I16" s="44"/>
      <c r="J16" s="44"/>
      <c r="K16" s="44"/>
      <c r="L16" s="44"/>
      <c r="M16" s="7">
        <f t="shared" si="0"/>
        <v>0</v>
      </c>
      <c r="N16" s="42"/>
    </row>
    <row r="17" spans="1:14" s="3" customFormat="1" x14ac:dyDescent="0.25">
      <c r="A17" s="17"/>
      <c r="B17" s="14"/>
      <c r="C17" s="14"/>
      <c r="D17" s="14"/>
      <c r="E17" s="44"/>
      <c r="F17" s="44"/>
      <c r="G17" s="44"/>
      <c r="H17" s="44"/>
      <c r="I17" s="44"/>
      <c r="J17" s="44"/>
      <c r="K17" s="44"/>
      <c r="L17" s="44"/>
      <c r="M17" s="7">
        <f t="shared" si="0"/>
        <v>0</v>
      </c>
      <c r="N17" s="42"/>
    </row>
    <row r="18" spans="1:14" s="3" customFormat="1" x14ac:dyDescent="0.25">
      <c r="A18" s="17"/>
      <c r="B18" s="15"/>
      <c r="C18" s="15"/>
      <c r="D18" s="15"/>
      <c r="E18" s="44"/>
      <c r="F18" s="44"/>
      <c r="G18" s="44"/>
      <c r="H18" s="44"/>
      <c r="I18" s="44"/>
      <c r="J18" s="44"/>
      <c r="K18" s="44"/>
      <c r="L18" s="44"/>
      <c r="M18" s="7">
        <f t="shared" si="0"/>
        <v>0</v>
      </c>
      <c r="N18" s="42"/>
    </row>
    <row r="19" spans="1:14" s="3" customFormat="1" x14ac:dyDescent="0.25">
      <c r="A19" s="17"/>
      <c r="B19" s="15"/>
      <c r="C19" s="15"/>
      <c r="D19" s="15"/>
      <c r="E19" s="44"/>
      <c r="F19" s="44"/>
      <c r="G19" s="44"/>
      <c r="H19" s="44"/>
      <c r="I19" s="44"/>
      <c r="J19" s="44"/>
      <c r="K19" s="44"/>
      <c r="L19" s="44"/>
      <c r="M19" s="7">
        <f t="shared" si="0"/>
        <v>0</v>
      </c>
      <c r="N19" s="42"/>
    </row>
    <row r="20" spans="1:14" s="3" customFormat="1" x14ac:dyDescent="0.25">
      <c r="A20" s="17"/>
      <c r="B20" s="14"/>
      <c r="C20" s="14"/>
      <c r="D20" s="15"/>
      <c r="E20" s="44"/>
      <c r="F20" s="44"/>
      <c r="G20" s="44"/>
      <c r="H20" s="44"/>
      <c r="I20" s="44"/>
      <c r="J20" s="44"/>
      <c r="K20" s="44"/>
      <c r="L20" s="44"/>
      <c r="M20" s="7">
        <f t="shared" si="0"/>
        <v>0</v>
      </c>
      <c r="N20" s="42"/>
    </row>
    <row r="21" spans="1:14" s="3" customFormat="1" x14ac:dyDescent="0.25">
      <c r="A21" s="17"/>
      <c r="B21" s="14"/>
      <c r="C21" s="14"/>
      <c r="D21" s="14"/>
      <c r="E21" s="44"/>
      <c r="F21" s="44"/>
      <c r="G21" s="44"/>
      <c r="H21" s="44"/>
      <c r="I21" s="44"/>
      <c r="J21" s="44"/>
      <c r="K21" s="44"/>
      <c r="L21" s="44"/>
      <c r="M21" s="7">
        <f t="shared" si="0"/>
        <v>0</v>
      </c>
      <c r="N21" s="42"/>
    </row>
    <row r="22" spans="1:14" s="3" customFormat="1" x14ac:dyDescent="0.25">
      <c r="A22" s="17"/>
      <c r="B22" s="15"/>
      <c r="C22" s="15"/>
      <c r="D22" s="15"/>
      <c r="E22" s="44"/>
      <c r="F22" s="44"/>
      <c r="G22" s="44"/>
      <c r="H22" s="44"/>
      <c r="I22" s="44"/>
      <c r="J22" s="44"/>
      <c r="K22" s="44"/>
      <c r="L22" s="44"/>
      <c r="M22" s="7">
        <f t="shared" si="0"/>
        <v>0</v>
      </c>
      <c r="N22" s="7"/>
    </row>
    <row r="23" spans="1:14" s="3" customFormat="1" x14ac:dyDescent="0.25">
      <c r="A23" s="17"/>
      <c r="B23" s="16"/>
      <c r="C23" s="16"/>
      <c r="D23" s="16"/>
      <c r="E23" s="44"/>
      <c r="F23" s="44"/>
      <c r="G23" s="44"/>
      <c r="H23" s="44"/>
      <c r="I23" s="44"/>
      <c r="J23" s="44"/>
      <c r="K23" s="44"/>
      <c r="L23" s="44"/>
      <c r="M23" s="7">
        <f t="shared" si="0"/>
        <v>0</v>
      </c>
      <c r="N23" s="7"/>
    </row>
    <row r="24" spans="1:14" s="3" customFormat="1" x14ac:dyDescent="0.25">
      <c r="A24" s="17"/>
      <c r="B24" s="16"/>
      <c r="C24" s="16"/>
      <c r="D24" s="16"/>
      <c r="E24" s="44"/>
      <c r="F24" s="44"/>
      <c r="G24" s="44"/>
      <c r="H24" s="44"/>
      <c r="I24" s="44"/>
      <c r="J24" s="44"/>
      <c r="K24" s="44"/>
      <c r="L24" s="44"/>
      <c r="M24" s="7">
        <f t="shared" si="0"/>
        <v>0</v>
      </c>
      <c r="N24" s="43"/>
    </row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pans="1:14" s="3" customFormat="1" x14ac:dyDescent="0.25"/>
    <row r="466" spans="1:14" s="3" customFormat="1" x14ac:dyDescent="0.25"/>
    <row r="467" spans="1:14" s="3" customFormat="1" x14ac:dyDescent="0.25"/>
    <row r="468" spans="1:14" s="3" customFormat="1" x14ac:dyDescent="0.25"/>
    <row r="469" spans="1:14" s="3" customFormat="1" x14ac:dyDescent="0.25"/>
    <row r="470" spans="1:14" s="3" customFormat="1" x14ac:dyDescent="0.25"/>
    <row r="471" spans="1:14" s="3" customFormat="1" x14ac:dyDescent="0.25">
      <c r="A471" s="1"/>
      <c r="B471" s="1"/>
      <c r="C471" s="1"/>
      <c r="D471" s="1"/>
      <c r="E471" s="1"/>
      <c r="F471" s="1"/>
      <c r="G471" s="1"/>
      <c r="H471" s="10"/>
      <c r="I471" s="1"/>
      <c r="J471" s="1"/>
      <c r="K471" s="1"/>
      <c r="L471" s="10"/>
      <c r="M471" s="1"/>
      <c r="N471" s="1"/>
    </row>
    <row r="472" spans="1:14" s="3" customFormat="1" x14ac:dyDescent="0.25">
      <c r="A472" s="1"/>
      <c r="B472" s="1"/>
      <c r="C472" s="1"/>
      <c r="D472" s="1"/>
      <c r="E472" s="1"/>
      <c r="F472" s="1"/>
      <c r="G472" s="1"/>
      <c r="H472" s="10"/>
      <c r="I472" s="1"/>
      <c r="J472" s="1"/>
      <c r="K472" s="1"/>
      <c r="L472" s="10"/>
      <c r="M472" s="1"/>
      <c r="N472" s="1"/>
    </row>
  </sheetData>
  <autoFilter ref="A3:N5" xr:uid="{8DD4D35D-2EF3-4530-A431-5AF0C2EC8382}">
    <sortState xmlns:xlrd2="http://schemas.microsoft.com/office/spreadsheetml/2017/richdata2" ref="A8:N24">
      <sortCondition descending="1" ref="M3:M5"/>
    </sortState>
  </autoFilter>
  <mergeCells count="17">
    <mergeCell ref="A2:D2"/>
    <mergeCell ref="N3:N5"/>
    <mergeCell ref="A1:K1"/>
    <mergeCell ref="M1:N1"/>
    <mergeCell ref="D3:D5"/>
    <mergeCell ref="F3:F5"/>
    <mergeCell ref="G3:G5"/>
    <mergeCell ref="H3:H5"/>
    <mergeCell ref="A3:A5"/>
    <mergeCell ref="B3:B5"/>
    <mergeCell ref="C3:C5"/>
    <mergeCell ref="E3:E5"/>
    <mergeCell ref="K3:K5"/>
    <mergeCell ref="J3:J5"/>
    <mergeCell ref="M3:M5"/>
    <mergeCell ref="I3:I5"/>
    <mergeCell ref="L3:L5"/>
  </mergeCells>
  <hyperlinks>
    <hyperlink ref="M1:N1" location="'Table of Contents'!A1" display="Click Here to Return to Table of Contents" xr:uid="{54A79CEE-1C8D-4B70-AC1C-EEDDDD2F177A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590B-9E47-4AF8-BDA2-5CD1AF63DFEF}">
  <sheetPr>
    <tabColor rgb="FFFF66CC"/>
  </sheetPr>
  <dimension ref="A1:N472"/>
  <sheetViews>
    <sheetView topLeftCell="B1" zoomScale="80" zoomScaleNormal="80" workbookViewId="0">
      <pane ySplit="1" topLeftCell="A2" activePane="bottomLeft" state="frozen"/>
      <selection activeCell="AP3" sqref="AP3"/>
      <selection pane="bottomLeft" activeCell="B9" sqref="B9"/>
    </sheetView>
  </sheetViews>
  <sheetFormatPr defaultColWidth="9.109375" defaultRowHeight="15" x14ac:dyDescent="0.25"/>
  <cols>
    <col min="1" max="1" width="12.21875" style="1" bestFit="1" customWidth="1"/>
    <col min="2" max="2" width="29.109375" style="1" customWidth="1"/>
    <col min="3" max="3" width="23.88671875" style="1" customWidth="1"/>
    <col min="4" max="4" width="33.6640625" style="1" customWidth="1"/>
    <col min="5" max="7" width="8.6640625" style="1" customWidth="1"/>
    <col min="8" max="8" width="8.6640625" style="10" customWidth="1"/>
    <col min="9" max="10" width="8.6640625" style="1" customWidth="1"/>
    <col min="11" max="11" width="10.21875" style="1" customWidth="1"/>
    <col min="12" max="12" width="10.21875" style="10" customWidth="1"/>
    <col min="13" max="13" width="10.109375" style="1" bestFit="1" customWidth="1"/>
    <col min="14" max="14" width="12.109375" style="1" bestFit="1" customWidth="1"/>
    <col min="15" max="20" width="8.6640625" style="1" customWidth="1"/>
    <col min="21" max="16384" width="9.109375" style="1"/>
  </cols>
  <sheetData>
    <row r="1" spans="1:14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5"/>
      <c r="M1" s="79" t="s">
        <v>36</v>
      </c>
      <c r="N1" s="79"/>
    </row>
    <row r="2" spans="1:14" s="4" customFormat="1" ht="48" customHeight="1" x14ac:dyDescent="0.25">
      <c r="A2" s="84" t="s">
        <v>16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19"/>
      <c r="N2" s="31"/>
    </row>
    <row r="3" spans="1:14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77" t="s">
        <v>393</v>
      </c>
      <c r="M3" s="80" t="s">
        <v>0</v>
      </c>
      <c r="N3" s="82" t="s">
        <v>100</v>
      </c>
    </row>
    <row r="4" spans="1:14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3"/>
      <c r="M4" s="81"/>
      <c r="N4" s="82"/>
    </row>
    <row r="5" spans="1:14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3"/>
      <c r="M5" s="81"/>
      <c r="N5" s="82"/>
    </row>
    <row r="6" spans="1:14" s="8" customFormat="1" ht="20.100000000000001" customHeight="1" x14ac:dyDescent="0.25">
      <c r="A6" s="21"/>
      <c r="B6" s="37"/>
      <c r="C6" s="37"/>
      <c r="D6" s="37"/>
      <c r="E6" s="44"/>
      <c r="F6" s="44"/>
      <c r="G6" s="44"/>
      <c r="H6" s="44"/>
      <c r="I6" s="44"/>
      <c r="J6" s="44"/>
      <c r="K6" s="44"/>
      <c r="L6" s="58"/>
      <c r="M6" s="27">
        <f t="shared" ref="M6:M24" si="0">SUM(E6:K6)</f>
        <v>0</v>
      </c>
      <c r="N6" s="59"/>
    </row>
    <row r="7" spans="1:14" s="8" customFormat="1" ht="20.100000000000001" customHeight="1" x14ac:dyDescent="0.25">
      <c r="A7" s="21"/>
      <c r="B7" s="15"/>
      <c r="C7" s="15"/>
      <c r="D7" s="15"/>
      <c r="E7" s="44"/>
      <c r="F7" s="44"/>
      <c r="G7" s="44"/>
      <c r="H7" s="44"/>
      <c r="I7" s="44"/>
      <c r="J7" s="44"/>
      <c r="K7" s="44"/>
      <c r="L7" s="44"/>
      <c r="M7" s="7">
        <f t="shared" si="0"/>
        <v>0</v>
      </c>
      <c r="N7" s="60"/>
    </row>
    <row r="8" spans="1:14" s="8" customFormat="1" ht="20.100000000000001" customHeight="1" x14ac:dyDescent="0.25">
      <c r="A8" s="17"/>
      <c r="B8" s="15"/>
      <c r="C8" s="15"/>
      <c r="D8" s="15"/>
      <c r="E8" s="44"/>
      <c r="F8" s="44"/>
      <c r="G8" s="44"/>
      <c r="H8" s="44"/>
      <c r="I8" s="44"/>
      <c r="J8" s="44"/>
      <c r="K8" s="44"/>
      <c r="L8" s="44"/>
      <c r="M8" s="7">
        <f t="shared" si="0"/>
        <v>0</v>
      </c>
      <c r="N8" s="60"/>
    </row>
    <row r="9" spans="1:14" s="9" customFormat="1" ht="20.100000000000001" customHeight="1" x14ac:dyDescent="0.25">
      <c r="A9" s="17"/>
      <c r="B9" s="14"/>
      <c r="C9" s="14"/>
      <c r="D9" s="15"/>
      <c r="E9" s="44"/>
      <c r="F9" s="44"/>
      <c r="G9" s="44"/>
      <c r="H9" s="44"/>
      <c r="I9" s="44"/>
      <c r="J9" s="44"/>
      <c r="K9" s="44"/>
      <c r="L9" s="44"/>
      <c r="M9" s="7">
        <f t="shared" si="0"/>
        <v>0</v>
      </c>
      <c r="N9" s="60"/>
    </row>
    <row r="10" spans="1:14" s="8" customFormat="1" ht="20.100000000000001" customHeight="1" x14ac:dyDescent="0.25">
      <c r="A10" s="17"/>
      <c r="B10" s="16"/>
      <c r="C10" s="16"/>
      <c r="D10" s="16"/>
      <c r="E10" s="44"/>
      <c r="F10" s="44"/>
      <c r="G10" s="44"/>
      <c r="H10" s="44"/>
      <c r="I10" s="44"/>
      <c r="J10" s="44"/>
      <c r="K10" s="44"/>
      <c r="L10" s="44"/>
      <c r="M10" s="7">
        <f t="shared" si="0"/>
        <v>0</v>
      </c>
      <c r="N10" s="60"/>
    </row>
    <row r="11" spans="1:14" s="8" customFormat="1" ht="20.100000000000001" customHeight="1" x14ac:dyDescent="0.25">
      <c r="A11" s="17"/>
      <c r="B11" s="14"/>
      <c r="C11" s="14"/>
      <c r="D11" s="15"/>
      <c r="E11" s="44"/>
      <c r="F11" s="44"/>
      <c r="G11" s="44"/>
      <c r="H11" s="44"/>
      <c r="I11" s="44"/>
      <c r="J11" s="44"/>
      <c r="K11" s="44"/>
      <c r="L11" s="44"/>
      <c r="M11" s="7">
        <f t="shared" si="0"/>
        <v>0</v>
      </c>
      <c r="N11" s="60"/>
    </row>
    <row r="12" spans="1:14" s="8" customFormat="1" ht="19.5" customHeight="1" x14ac:dyDescent="0.25">
      <c r="A12" s="17"/>
      <c r="B12" s="14"/>
      <c r="C12" s="14"/>
      <c r="D12" s="14"/>
      <c r="E12" s="44"/>
      <c r="F12" s="44"/>
      <c r="G12" s="44"/>
      <c r="H12" s="44"/>
      <c r="I12" s="44"/>
      <c r="J12" s="44"/>
      <c r="K12" s="44"/>
      <c r="L12" s="44"/>
      <c r="M12" s="7">
        <f t="shared" si="0"/>
        <v>0</v>
      </c>
      <c r="N12" s="60"/>
    </row>
    <row r="13" spans="1:14" s="8" customFormat="1" ht="20.100000000000001" customHeight="1" x14ac:dyDescent="0.25">
      <c r="A13" s="21"/>
      <c r="B13" s="14"/>
      <c r="C13" s="14"/>
      <c r="D13" s="14"/>
      <c r="E13" s="44"/>
      <c r="F13" s="44"/>
      <c r="G13" s="44"/>
      <c r="H13" s="44"/>
      <c r="I13" s="44"/>
      <c r="J13" s="44"/>
      <c r="K13" s="44"/>
      <c r="L13" s="44"/>
      <c r="M13" s="7">
        <f t="shared" si="0"/>
        <v>0</v>
      </c>
      <c r="N13" s="60"/>
    </row>
    <row r="14" spans="1:14" s="8" customFormat="1" ht="20.100000000000001" customHeight="1" x14ac:dyDescent="0.25">
      <c r="A14" s="17"/>
      <c r="B14" s="16"/>
      <c r="C14" s="16"/>
      <c r="D14" s="16"/>
      <c r="E14" s="44"/>
      <c r="F14" s="44"/>
      <c r="G14" s="44"/>
      <c r="H14" s="44"/>
      <c r="I14" s="44"/>
      <c r="J14" s="44"/>
      <c r="K14" s="44"/>
      <c r="L14" s="44"/>
      <c r="M14" s="7">
        <f t="shared" si="0"/>
        <v>0</v>
      </c>
      <c r="N14" s="60"/>
    </row>
    <row r="15" spans="1:14" s="8" customFormat="1" ht="20.100000000000001" customHeight="1" x14ac:dyDescent="0.25">
      <c r="A15" s="17"/>
      <c r="B15" s="14"/>
      <c r="C15" s="14"/>
      <c r="D15" s="14"/>
      <c r="E15" s="44"/>
      <c r="F15" s="44"/>
      <c r="G15" s="44"/>
      <c r="H15" s="44"/>
      <c r="I15" s="44"/>
      <c r="J15" s="44"/>
      <c r="K15" s="44"/>
      <c r="L15" s="44"/>
      <c r="M15" s="7">
        <f t="shared" si="0"/>
        <v>0</v>
      </c>
      <c r="N15" s="60"/>
    </row>
    <row r="16" spans="1:14" s="3" customFormat="1" x14ac:dyDescent="0.25">
      <c r="A16" s="17"/>
      <c r="B16" s="16"/>
      <c r="C16" s="16"/>
      <c r="D16" s="16"/>
      <c r="E16" s="44"/>
      <c r="F16" s="44"/>
      <c r="G16" s="44"/>
      <c r="H16" s="44"/>
      <c r="I16" s="44"/>
      <c r="J16" s="44"/>
      <c r="K16" s="44"/>
      <c r="L16" s="44"/>
      <c r="M16" s="7">
        <f t="shared" si="0"/>
        <v>0</v>
      </c>
      <c r="N16" s="60"/>
    </row>
    <row r="17" spans="1:14" s="3" customFormat="1" x14ac:dyDescent="0.25">
      <c r="A17" s="17"/>
      <c r="B17" s="14"/>
      <c r="C17" s="14"/>
      <c r="D17" s="14"/>
      <c r="E17" s="44"/>
      <c r="F17" s="44"/>
      <c r="G17" s="44"/>
      <c r="H17" s="44"/>
      <c r="I17" s="44"/>
      <c r="J17" s="44"/>
      <c r="K17" s="44"/>
      <c r="L17" s="44"/>
      <c r="M17" s="7">
        <f t="shared" si="0"/>
        <v>0</v>
      </c>
      <c r="N17" s="60"/>
    </row>
    <row r="18" spans="1:14" s="3" customFormat="1" x14ac:dyDescent="0.25">
      <c r="A18" s="17"/>
      <c r="B18" s="15"/>
      <c r="C18" s="15"/>
      <c r="D18" s="15"/>
      <c r="E18" s="44"/>
      <c r="F18" s="44"/>
      <c r="G18" s="44"/>
      <c r="H18" s="44"/>
      <c r="I18" s="44"/>
      <c r="J18" s="44"/>
      <c r="K18" s="44"/>
      <c r="L18" s="44"/>
      <c r="M18" s="7">
        <f t="shared" si="0"/>
        <v>0</v>
      </c>
      <c r="N18" s="60"/>
    </row>
    <row r="19" spans="1:14" s="3" customFormat="1" x14ac:dyDescent="0.25">
      <c r="A19" s="17"/>
      <c r="B19" s="15"/>
      <c r="C19" s="15"/>
      <c r="D19" s="15"/>
      <c r="E19" s="44"/>
      <c r="F19" s="44"/>
      <c r="G19" s="44"/>
      <c r="H19" s="44"/>
      <c r="I19" s="44"/>
      <c r="J19" s="44"/>
      <c r="K19" s="44"/>
      <c r="L19" s="44"/>
      <c r="M19" s="7">
        <f t="shared" si="0"/>
        <v>0</v>
      </c>
      <c r="N19" s="60"/>
    </row>
    <row r="20" spans="1:14" s="3" customFormat="1" x14ac:dyDescent="0.25">
      <c r="A20" s="17"/>
      <c r="B20" s="14"/>
      <c r="C20" s="14"/>
      <c r="D20" s="15"/>
      <c r="E20" s="44"/>
      <c r="F20" s="44"/>
      <c r="G20" s="44"/>
      <c r="H20" s="44"/>
      <c r="I20" s="44"/>
      <c r="J20" s="44"/>
      <c r="K20" s="44"/>
      <c r="L20" s="44"/>
      <c r="M20" s="7">
        <f t="shared" si="0"/>
        <v>0</v>
      </c>
      <c r="N20" s="60"/>
    </row>
    <row r="21" spans="1:14" s="3" customFormat="1" x14ac:dyDescent="0.25">
      <c r="A21" s="17"/>
      <c r="B21" s="14"/>
      <c r="C21" s="14"/>
      <c r="D21" s="14"/>
      <c r="E21" s="44"/>
      <c r="F21" s="44"/>
      <c r="G21" s="44"/>
      <c r="H21" s="44"/>
      <c r="I21" s="44"/>
      <c r="J21" s="44"/>
      <c r="K21" s="44"/>
      <c r="L21" s="44"/>
      <c r="M21" s="7">
        <f t="shared" si="0"/>
        <v>0</v>
      </c>
      <c r="N21" s="60"/>
    </row>
    <row r="22" spans="1:14" s="3" customFormat="1" x14ac:dyDescent="0.25">
      <c r="A22" s="17"/>
      <c r="B22" s="15"/>
      <c r="C22" s="15"/>
      <c r="D22" s="15"/>
      <c r="E22" s="44"/>
      <c r="F22" s="44"/>
      <c r="G22" s="44"/>
      <c r="H22" s="44"/>
      <c r="I22" s="44"/>
      <c r="J22" s="44"/>
      <c r="K22" s="44"/>
      <c r="L22" s="44"/>
      <c r="M22" s="7">
        <f t="shared" si="0"/>
        <v>0</v>
      </c>
      <c r="N22" s="44"/>
    </row>
    <row r="23" spans="1:14" s="3" customFormat="1" x14ac:dyDescent="0.25">
      <c r="A23" s="17"/>
      <c r="B23" s="16"/>
      <c r="C23" s="16"/>
      <c r="D23" s="16"/>
      <c r="E23" s="44"/>
      <c r="F23" s="44"/>
      <c r="G23" s="44"/>
      <c r="H23" s="44"/>
      <c r="I23" s="44"/>
      <c r="J23" s="44"/>
      <c r="K23" s="44"/>
      <c r="L23" s="44"/>
      <c r="M23" s="7">
        <f t="shared" si="0"/>
        <v>0</v>
      </c>
      <c r="N23" s="44"/>
    </row>
    <row r="24" spans="1:14" s="3" customFormat="1" x14ac:dyDescent="0.25">
      <c r="A24" s="17"/>
      <c r="B24" s="16"/>
      <c r="C24" s="16"/>
      <c r="D24" s="16"/>
      <c r="E24" s="44"/>
      <c r="F24" s="44"/>
      <c r="G24" s="44"/>
      <c r="H24" s="44"/>
      <c r="I24" s="44"/>
      <c r="J24" s="44"/>
      <c r="K24" s="44"/>
      <c r="L24" s="44"/>
      <c r="M24" s="7">
        <f t="shared" si="0"/>
        <v>0</v>
      </c>
      <c r="N24" s="61"/>
    </row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pans="1:14" s="3" customFormat="1" x14ac:dyDescent="0.25"/>
    <row r="466" spans="1:14" s="3" customFormat="1" x14ac:dyDescent="0.25"/>
    <row r="467" spans="1:14" s="3" customFormat="1" x14ac:dyDescent="0.25"/>
    <row r="468" spans="1:14" s="3" customFormat="1" x14ac:dyDescent="0.25"/>
    <row r="469" spans="1:14" s="3" customFormat="1" x14ac:dyDescent="0.25"/>
    <row r="470" spans="1:14" s="3" customFormat="1" x14ac:dyDescent="0.25"/>
    <row r="471" spans="1:14" s="3" customFormat="1" x14ac:dyDescent="0.25">
      <c r="A471" s="1"/>
      <c r="B471" s="1"/>
      <c r="C471" s="1"/>
      <c r="D471" s="1"/>
      <c r="E471" s="1"/>
      <c r="F471" s="1"/>
      <c r="G471" s="1"/>
      <c r="H471" s="10"/>
      <c r="I471" s="1"/>
      <c r="J471" s="1"/>
      <c r="K471" s="1"/>
      <c r="L471" s="10"/>
      <c r="M471" s="1"/>
      <c r="N471" s="1"/>
    </row>
    <row r="472" spans="1:14" s="3" customFormat="1" x14ac:dyDescent="0.25">
      <c r="A472" s="1"/>
      <c r="B472" s="1"/>
      <c r="C472" s="1"/>
      <c r="D472" s="1"/>
      <c r="E472" s="1"/>
      <c r="F472" s="1"/>
      <c r="G472" s="1"/>
      <c r="H472" s="10"/>
      <c r="I472" s="1"/>
      <c r="J472" s="1"/>
      <c r="K472" s="1"/>
      <c r="L472" s="10"/>
      <c r="M472" s="1"/>
      <c r="N472" s="1"/>
    </row>
  </sheetData>
  <autoFilter ref="A3:N5" xr:uid="{5F9A590B-9E47-4AF8-BDA2-5CD1AF63DFEF}"/>
  <mergeCells count="17">
    <mergeCell ref="B3:B5"/>
    <mergeCell ref="C3:C5"/>
    <mergeCell ref="M1:N1"/>
    <mergeCell ref="D3:D5"/>
    <mergeCell ref="F3:F5"/>
    <mergeCell ref="G3:G5"/>
    <mergeCell ref="H3:H5"/>
    <mergeCell ref="J3:J5"/>
    <mergeCell ref="K3:K5"/>
    <mergeCell ref="M3:M5"/>
    <mergeCell ref="N3:N5"/>
    <mergeCell ref="E3:E5"/>
    <mergeCell ref="I3:I5"/>
    <mergeCell ref="L3:L5"/>
    <mergeCell ref="A2:D2"/>
    <mergeCell ref="A1:K1"/>
    <mergeCell ref="A3:A5"/>
  </mergeCells>
  <hyperlinks>
    <hyperlink ref="M1:N1" location="'Table of Contents'!A1" display="Click Here to Return to Table of Contents" xr:uid="{44C81F0C-E87E-4A99-91B9-D4D32E663437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2FAA9-70EE-489F-9C0B-C0E7BF728086}">
  <sheetPr>
    <tabColor rgb="FFFF66CC"/>
  </sheetPr>
  <dimension ref="A1:N472"/>
  <sheetViews>
    <sheetView zoomScale="70" zoomScaleNormal="70" workbookViewId="0">
      <pane ySplit="1" topLeftCell="A2" activePane="bottomLeft" state="frozen"/>
      <selection activeCell="AP3" sqref="AP3"/>
      <selection pane="bottomLeft" activeCell="B27" sqref="B27"/>
    </sheetView>
  </sheetViews>
  <sheetFormatPr defaultColWidth="9.109375" defaultRowHeight="15" x14ac:dyDescent="0.25"/>
  <cols>
    <col min="1" max="1" width="12.21875" style="1" bestFit="1" customWidth="1"/>
    <col min="2" max="2" width="29.109375" style="1" customWidth="1"/>
    <col min="3" max="3" width="23.88671875" style="1" customWidth="1"/>
    <col min="4" max="4" width="33.6640625" style="1" customWidth="1"/>
    <col min="5" max="7" width="8.6640625" style="1" customWidth="1"/>
    <col min="8" max="8" width="8.6640625" style="10" customWidth="1"/>
    <col min="9" max="10" width="8.6640625" style="1" customWidth="1"/>
    <col min="11" max="11" width="10.21875" style="1" customWidth="1"/>
    <col min="12" max="12" width="10.21875" style="10" customWidth="1"/>
    <col min="13" max="13" width="10.109375" style="1" bestFit="1" customWidth="1"/>
    <col min="14" max="14" width="12.109375" style="1" bestFit="1" customWidth="1"/>
    <col min="15" max="19" width="8.6640625" style="1" customWidth="1"/>
    <col min="20" max="16384" width="9.109375" style="1"/>
  </cols>
  <sheetData>
    <row r="1" spans="1:14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5"/>
      <c r="M1" s="79" t="s">
        <v>36</v>
      </c>
      <c r="N1" s="79"/>
    </row>
    <row r="2" spans="1:14" s="4" customFormat="1" ht="48" customHeight="1" x14ac:dyDescent="0.25">
      <c r="A2" s="84" t="s">
        <v>222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19"/>
      <c r="N2" s="31"/>
    </row>
    <row r="3" spans="1:14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220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77" t="s">
        <v>393</v>
      </c>
      <c r="M3" s="80" t="s">
        <v>0</v>
      </c>
      <c r="N3" s="82" t="s">
        <v>100</v>
      </c>
    </row>
    <row r="4" spans="1:14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3"/>
      <c r="M4" s="81"/>
      <c r="N4" s="82"/>
    </row>
    <row r="5" spans="1:14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3"/>
      <c r="M5" s="81"/>
      <c r="N5" s="82"/>
    </row>
    <row r="6" spans="1:14" s="8" customFormat="1" ht="20.100000000000001" customHeight="1" x14ac:dyDescent="0.25">
      <c r="A6" s="41"/>
      <c r="B6" s="37" t="s">
        <v>304</v>
      </c>
      <c r="C6" s="37" t="s">
        <v>304</v>
      </c>
      <c r="D6" s="37" t="s">
        <v>305</v>
      </c>
      <c r="E6" s="44"/>
      <c r="F6" s="44"/>
      <c r="G6" s="44"/>
      <c r="H6" s="32">
        <f>2*28</f>
        <v>56</v>
      </c>
      <c r="I6" s="44"/>
      <c r="J6" s="44"/>
      <c r="K6" s="44"/>
      <c r="L6" s="58"/>
      <c r="M6" s="27">
        <f t="shared" ref="M6:M24" si="0">SUM(E6:K6)</f>
        <v>56</v>
      </c>
      <c r="N6" s="40">
        <v>1</v>
      </c>
    </row>
    <row r="7" spans="1:14" s="8" customFormat="1" ht="20.100000000000001" customHeight="1" x14ac:dyDescent="0.25">
      <c r="A7" s="21"/>
      <c r="B7" s="15"/>
      <c r="C7" s="15"/>
      <c r="D7" s="15"/>
      <c r="E7" s="44"/>
      <c r="F7" s="44"/>
      <c r="G7" s="44"/>
      <c r="H7" s="44"/>
      <c r="I7" s="44"/>
      <c r="J7" s="44"/>
      <c r="K7" s="44"/>
      <c r="L7" s="44"/>
      <c r="M7" s="7">
        <f t="shared" si="0"/>
        <v>0</v>
      </c>
      <c r="N7" s="60"/>
    </row>
    <row r="8" spans="1:14" s="8" customFormat="1" ht="20.100000000000001" customHeight="1" x14ac:dyDescent="0.25">
      <c r="A8" s="17"/>
      <c r="B8" s="15"/>
      <c r="C8" s="15"/>
      <c r="D8" s="15"/>
      <c r="E8" s="44"/>
      <c r="F8" s="44"/>
      <c r="G8" s="44"/>
      <c r="H8" s="44"/>
      <c r="I8" s="44"/>
      <c r="J8" s="44"/>
      <c r="K8" s="44"/>
      <c r="L8" s="44"/>
      <c r="M8" s="7">
        <f t="shared" si="0"/>
        <v>0</v>
      </c>
      <c r="N8" s="60"/>
    </row>
    <row r="9" spans="1:14" s="9" customFormat="1" ht="20.100000000000001" customHeight="1" x14ac:dyDescent="0.25">
      <c r="A9" s="17"/>
      <c r="B9" s="14"/>
      <c r="C9" s="14"/>
      <c r="D9" s="15"/>
      <c r="E9" s="44"/>
      <c r="F9" s="44"/>
      <c r="G9" s="44"/>
      <c r="H9" s="44"/>
      <c r="I9" s="44"/>
      <c r="J9" s="44"/>
      <c r="K9" s="44"/>
      <c r="L9" s="44"/>
      <c r="M9" s="7">
        <f t="shared" si="0"/>
        <v>0</v>
      </c>
      <c r="N9" s="60"/>
    </row>
    <row r="10" spans="1:14" s="8" customFormat="1" ht="20.100000000000001" customHeight="1" x14ac:dyDescent="0.25">
      <c r="A10" s="17"/>
      <c r="B10" s="16"/>
      <c r="C10" s="16"/>
      <c r="D10" s="16"/>
      <c r="E10" s="44"/>
      <c r="F10" s="44"/>
      <c r="G10" s="44"/>
      <c r="H10" s="44"/>
      <c r="I10" s="44"/>
      <c r="J10" s="44"/>
      <c r="K10" s="44"/>
      <c r="L10" s="44"/>
      <c r="M10" s="7">
        <f t="shared" si="0"/>
        <v>0</v>
      </c>
      <c r="N10" s="60"/>
    </row>
    <row r="11" spans="1:14" s="8" customFormat="1" ht="20.100000000000001" customHeight="1" x14ac:dyDescent="0.25">
      <c r="A11" s="17"/>
      <c r="B11" s="14"/>
      <c r="C11" s="14"/>
      <c r="D11" s="15"/>
      <c r="E11" s="44"/>
      <c r="F11" s="44"/>
      <c r="G11" s="44"/>
      <c r="H11" s="44"/>
      <c r="I11" s="44"/>
      <c r="J11" s="44"/>
      <c r="K11" s="44"/>
      <c r="L11" s="44"/>
      <c r="M11" s="7">
        <f t="shared" si="0"/>
        <v>0</v>
      </c>
      <c r="N11" s="60"/>
    </row>
    <row r="12" spans="1:14" s="8" customFormat="1" ht="19.5" customHeight="1" x14ac:dyDescent="0.25">
      <c r="A12" s="17"/>
      <c r="B12" s="14"/>
      <c r="C12" s="14"/>
      <c r="D12" s="14"/>
      <c r="E12" s="44"/>
      <c r="F12" s="44"/>
      <c r="G12" s="44"/>
      <c r="H12" s="44"/>
      <c r="I12" s="44"/>
      <c r="J12" s="44"/>
      <c r="K12" s="44"/>
      <c r="L12" s="44"/>
      <c r="M12" s="7">
        <f t="shared" si="0"/>
        <v>0</v>
      </c>
      <c r="N12" s="60"/>
    </row>
    <row r="13" spans="1:14" s="8" customFormat="1" ht="20.100000000000001" customHeight="1" x14ac:dyDescent="0.25">
      <c r="A13" s="21"/>
      <c r="B13" s="14"/>
      <c r="C13" s="14"/>
      <c r="D13" s="14"/>
      <c r="E13" s="44"/>
      <c r="F13" s="44"/>
      <c r="G13" s="44"/>
      <c r="H13" s="44"/>
      <c r="I13" s="44"/>
      <c r="J13" s="44"/>
      <c r="K13" s="44"/>
      <c r="L13" s="44"/>
      <c r="M13" s="7">
        <f t="shared" si="0"/>
        <v>0</v>
      </c>
      <c r="N13" s="60"/>
    </row>
    <row r="14" spans="1:14" s="8" customFormat="1" ht="20.100000000000001" customHeight="1" x14ac:dyDescent="0.25">
      <c r="A14" s="17"/>
      <c r="B14" s="16"/>
      <c r="C14" s="16"/>
      <c r="D14" s="16"/>
      <c r="E14" s="44"/>
      <c r="F14" s="44"/>
      <c r="G14" s="44"/>
      <c r="H14" s="44"/>
      <c r="I14" s="44"/>
      <c r="J14" s="44"/>
      <c r="K14" s="44"/>
      <c r="L14" s="44"/>
      <c r="M14" s="7">
        <f t="shared" si="0"/>
        <v>0</v>
      </c>
      <c r="N14" s="60"/>
    </row>
    <row r="15" spans="1:14" s="8" customFormat="1" ht="20.100000000000001" customHeight="1" x14ac:dyDescent="0.25">
      <c r="A15" s="17"/>
      <c r="B15" s="14"/>
      <c r="C15" s="14"/>
      <c r="D15" s="14"/>
      <c r="E15" s="44"/>
      <c r="F15" s="44"/>
      <c r="G15" s="44"/>
      <c r="H15" s="44"/>
      <c r="I15" s="44"/>
      <c r="J15" s="44"/>
      <c r="K15" s="44"/>
      <c r="L15" s="44"/>
      <c r="M15" s="7">
        <f t="shared" si="0"/>
        <v>0</v>
      </c>
      <c r="N15" s="60"/>
    </row>
    <row r="16" spans="1:14" s="3" customFormat="1" x14ac:dyDescent="0.25">
      <c r="A16" s="17"/>
      <c r="B16" s="16"/>
      <c r="C16" s="16"/>
      <c r="D16" s="16"/>
      <c r="E16" s="44"/>
      <c r="F16" s="44"/>
      <c r="G16" s="44"/>
      <c r="H16" s="44"/>
      <c r="I16" s="44"/>
      <c r="J16" s="44"/>
      <c r="K16" s="44"/>
      <c r="L16" s="44"/>
      <c r="M16" s="7">
        <f t="shared" si="0"/>
        <v>0</v>
      </c>
      <c r="N16" s="60"/>
    </row>
    <row r="17" spans="1:14" s="3" customFormat="1" x14ac:dyDescent="0.25">
      <c r="A17" s="17"/>
      <c r="B17" s="14"/>
      <c r="C17" s="14"/>
      <c r="D17" s="14"/>
      <c r="E17" s="44"/>
      <c r="F17" s="44"/>
      <c r="G17" s="44"/>
      <c r="H17" s="44"/>
      <c r="I17" s="44"/>
      <c r="J17" s="44"/>
      <c r="K17" s="44"/>
      <c r="L17" s="44"/>
      <c r="M17" s="7">
        <f t="shared" si="0"/>
        <v>0</v>
      </c>
      <c r="N17" s="60"/>
    </row>
    <row r="18" spans="1:14" s="3" customFormat="1" x14ac:dyDescent="0.25">
      <c r="A18" s="17"/>
      <c r="B18" s="15"/>
      <c r="C18" s="15"/>
      <c r="D18" s="15"/>
      <c r="E18" s="44"/>
      <c r="F18" s="44"/>
      <c r="G18" s="44"/>
      <c r="H18" s="44"/>
      <c r="I18" s="44"/>
      <c r="J18" s="44"/>
      <c r="K18" s="44"/>
      <c r="L18" s="44"/>
      <c r="M18" s="7">
        <f t="shared" si="0"/>
        <v>0</v>
      </c>
      <c r="N18" s="60"/>
    </row>
    <row r="19" spans="1:14" s="3" customFormat="1" x14ac:dyDescent="0.25">
      <c r="A19" s="17"/>
      <c r="B19" s="15"/>
      <c r="C19" s="15"/>
      <c r="D19" s="15"/>
      <c r="E19" s="44"/>
      <c r="F19" s="44"/>
      <c r="G19" s="44"/>
      <c r="H19" s="44"/>
      <c r="I19" s="44"/>
      <c r="J19" s="44"/>
      <c r="K19" s="44"/>
      <c r="L19" s="44"/>
      <c r="M19" s="7">
        <f t="shared" si="0"/>
        <v>0</v>
      </c>
      <c r="N19" s="60"/>
    </row>
    <row r="20" spans="1:14" s="3" customFormat="1" x14ac:dyDescent="0.25">
      <c r="A20" s="17"/>
      <c r="B20" s="14"/>
      <c r="C20" s="14"/>
      <c r="D20" s="15"/>
      <c r="E20" s="44"/>
      <c r="F20" s="44"/>
      <c r="G20" s="44"/>
      <c r="H20" s="44"/>
      <c r="I20" s="44"/>
      <c r="J20" s="44"/>
      <c r="K20" s="44"/>
      <c r="L20" s="44"/>
      <c r="M20" s="7">
        <f t="shared" si="0"/>
        <v>0</v>
      </c>
      <c r="N20" s="60"/>
    </row>
    <row r="21" spans="1:14" s="3" customFormat="1" x14ac:dyDescent="0.25">
      <c r="A21" s="17"/>
      <c r="B21" s="14"/>
      <c r="C21" s="14"/>
      <c r="D21" s="14"/>
      <c r="E21" s="44"/>
      <c r="F21" s="44"/>
      <c r="G21" s="44"/>
      <c r="H21" s="44"/>
      <c r="I21" s="44"/>
      <c r="J21" s="44"/>
      <c r="K21" s="44"/>
      <c r="L21" s="44"/>
      <c r="M21" s="7">
        <f t="shared" si="0"/>
        <v>0</v>
      </c>
      <c r="N21" s="60"/>
    </row>
    <row r="22" spans="1:14" s="3" customFormat="1" x14ac:dyDescent="0.25">
      <c r="A22" s="17"/>
      <c r="B22" s="15"/>
      <c r="C22" s="15"/>
      <c r="D22" s="15"/>
      <c r="E22" s="44"/>
      <c r="F22" s="44"/>
      <c r="G22" s="44"/>
      <c r="H22" s="44"/>
      <c r="I22" s="44"/>
      <c r="J22" s="44"/>
      <c r="K22" s="44"/>
      <c r="L22" s="44"/>
      <c r="M22" s="7">
        <f t="shared" si="0"/>
        <v>0</v>
      </c>
      <c r="N22" s="44"/>
    </row>
    <row r="23" spans="1:14" s="3" customFormat="1" x14ac:dyDescent="0.25">
      <c r="A23" s="17"/>
      <c r="B23" s="16"/>
      <c r="C23" s="16"/>
      <c r="D23" s="16"/>
      <c r="E23" s="44"/>
      <c r="F23" s="44"/>
      <c r="G23" s="44"/>
      <c r="H23" s="44"/>
      <c r="I23" s="44"/>
      <c r="J23" s="44"/>
      <c r="K23" s="44"/>
      <c r="L23" s="44"/>
      <c r="M23" s="7">
        <f t="shared" si="0"/>
        <v>0</v>
      </c>
      <c r="N23" s="44"/>
    </row>
    <row r="24" spans="1:14" s="3" customFormat="1" x14ac:dyDescent="0.25">
      <c r="A24" s="17"/>
      <c r="B24" s="16"/>
      <c r="C24" s="16"/>
      <c r="D24" s="16"/>
      <c r="E24" s="44"/>
      <c r="F24" s="44"/>
      <c r="G24" s="44"/>
      <c r="H24" s="44"/>
      <c r="I24" s="44"/>
      <c r="J24" s="44"/>
      <c r="K24" s="44"/>
      <c r="L24" s="44"/>
      <c r="M24" s="7">
        <f t="shared" si="0"/>
        <v>0</v>
      </c>
      <c r="N24" s="61"/>
    </row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pans="1:14" s="3" customFormat="1" x14ac:dyDescent="0.25"/>
    <row r="466" spans="1:14" s="3" customFormat="1" x14ac:dyDescent="0.25"/>
    <row r="467" spans="1:14" s="3" customFormat="1" x14ac:dyDescent="0.25"/>
    <row r="468" spans="1:14" s="3" customFormat="1" x14ac:dyDescent="0.25"/>
    <row r="469" spans="1:14" s="3" customFormat="1" x14ac:dyDescent="0.25"/>
    <row r="470" spans="1:14" s="3" customFormat="1" x14ac:dyDescent="0.25"/>
    <row r="471" spans="1:14" s="3" customFormat="1" x14ac:dyDescent="0.25">
      <c r="A471" s="1"/>
      <c r="B471" s="1"/>
      <c r="C471" s="1"/>
      <c r="D471" s="1"/>
      <c r="E471" s="1"/>
      <c r="F471" s="1"/>
      <c r="G471" s="1"/>
      <c r="H471" s="10"/>
      <c r="I471" s="1"/>
      <c r="J471" s="1"/>
      <c r="K471" s="1"/>
      <c r="L471" s="10"/>
      <c r="M471" s="1"/>
      <c r="N471" s="1"/>
    </row>
    <row r="472" spans="1:14" s="3" customFormat="1" x14ac:dyDescent="0.25">
      <c r="A472" s="1"/>
      <c r="B472" s="1"/>
      <c r="C472" s="1"/>
      <c r="D472" s="1"/>
      <c r="E472" s="1"/>
      <c r="F472" s="1"/>
      <c r="G472" s="1"/>
      <c r="H472" s="10"/>
      <c r="I472" s="1"/>
      <c r="J472" s="1"/>
      <c r="K472" s="1"/>
      <c r="L472" s="10"/>
      <c r="M472" s="1"/>
      <c r="N472" s="1"/>
    </row>
  </sheetData>
  <autoFilter ref="A3:N5" xr:uid="{E5C2FAA9-70EE-489F-9C0B-C0E7BF728086}"/>
  <mergeCells count="17">
    <mergeCell ref="B3:B5"/>
    <mergeCell ref="C3:C5"/>
    <mergeCell ref="M1:N1"/>
    <mergeCell ref="D3:D5"/>
    <mergeCell ref="F3:F5"/>
    <mergeCell ref="G3:G5"/>
    <mergeCell ref="H3:H5"/>
    <mergeCell ref="J3:J5"/>
    <mergeCell ref="K3:K5"/>
    <mergeCell ref="M3:M5"/>
    <mergeCell ref="N3:N5"/>
    <mergeCell ref="E3:E5"/>
    <mergeCell ref="I3:I5"/>
    <mergeCell ref="L3:L5"/>
    <mergeCell ref="A2:D2"/>
    <mergeCell ref="A1:K1"/>
    <mergeCell ref="A3:A5"/>
  </mergeCells>
  <hyperlinks>
    <hyperlink ref="M1:N1" location="'Table of Contents'!A1" display="Click Here to Return to Table of Contents" xr:uid="{22169066-E113-4E1A-827A-E8F3847947CC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A1A3E-F982-486E-A179-6C2B948CCB5A}">
  <sheetPr>
    <tabColor rgb="FF00B0F0"/>
    <pageSetUpPr fitToPage="1"/>
  </sheetPr>
  <dimension ref="A1:AI456"/>
  <sheetViews>
    <sheetView zoomScale="50" zoomScaleNormal="50" workbookViewId="0">
      <pane ySplit="1" topLeftCell="A2" activePane="bottomLeft" state="frozen"/>
      <selection activeCell="AP3" sqref="AP3"/>
      <selection pane="bottomLeft" activeCell="C9" sqref="C9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9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1"/>
      <c r="B6" s="15" t="s">
        <v>385</v>
      </c>
      <c r="C6" s="15" t="s">
        <v>120</v>
      </c>
      <c r="D6" s="44"/>
      <c r="E6" s="44"/>
      <c r="F6" s="7">
        <v>10</v>
      </c>
      <c r="G6" s="7">
        <f>2*10</f>
        <v>20</v>
      </c>
      <c r="H6" s="7">
        <v>21</v>
      </c>
      <c r="I6" s="7">
        <v>12</v>
      </c>
      <c r="J6" s="7">
        <f>2*26</f>
        <v>52</v>
      </c>
      <c r="K6" s="27">
        <f>SUM(D6:J6)</f>
        <v>115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1"/>
      <c r="B7" s="16" t="s">
        <v>99</v>
      </c>
      <c r="C7" s="16" t="s">
        <v>72</v>
      </c>
      <c r="D7" s="44"/>
      <c r="E7" s="44"/>
      <c r="F7" s="7">
        <v>12</v>
      </c>
      <c r="G7" s="7">
        <f>2*14</f>
        <v>28</v>
      </c>
      <c r="H7" s="44"/>
      <c r="I7" s="32">
        <v>11</v>
      </c>
      <c r="J7" s="7">
        <f>2*12</f>
        <v>24</v>
      </c>
      <c r="K7" s="7">
        <f>SUM(D7:J7)</f>
        <v>75</v>
      </c>
      <c r="L7" s="41">
        <v>2</v>
      </c>
      <c r="M7" s="26"/>
    </row>
    <row r="8" spans="1:18" s="8" customFormat="1" ht="20.100000000000001" customHeight="1" x14ac:dyDescent="0.25">
      <c r="A8" s="41"/>
      <c r="B8" s="14" t="s">
        <v>127</v>
      </c>
      <c r="C8" s="14" t="s">
        <v>128</v>
      </c>
      <c r="D8" s="44"/>
      <c r="E8" s="7">
        <v>28</v>
      </c>
      <c r="F8" s="45"/>
      <c r="G8" s="44"/>
      <c r="H8" s="45"/>
      <c r="I8" s="45"/>
      <c r="J8" s="45"/>
      <c r="K8" s="7">
        <f>SUM(D8:J8)</f>
        <v>28</v>
      </c>
      <c r="L8" s="41">
        <v>3</v>
      </c>
    </row>
    <row r="9" spans="1:18" s="9" customFormat="1" ht="20.100000000000001" customHeight="1" x14ac:dyDescent="0.25">
      <c r="A9" s="38"/>
      <c r="B9" s="14" t="s">
        <v>350</v>
      </c>
      <c r="C9" s="15" t="s">
        <v>118</v>
      </c>
      <c r="D9" s="44"/>
      <c r="E9" s="44"/>
      <c r="F9" s="51">
        <v>22</v>
      </c>
      <c r="G9" s="45"/>
      <c r="H9" s="44"/>
      <c r="I9" s="32">
        <v>22</v>
      </c>
      <c r="J9" s="45"/>
      <c r="K9" s="7">
        <f>SUM(I9:J9)</f>
        <v>22</v>
      </c>
      <c r="L9" s="38"/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39"/>
      <c r="B10" s="16" t="s">
        <v>132</v>
      </c>
      <c r="C10" s="16" t="s">
        <v>131</v>
      </c>
      <c r="D10" s="44"/>
      <c r="E10" s="50">
        <v>20</v>
      </c>
      <c r="F10" s="51">
        <v>22</v>
      </c>
      <c r="G10" s="45"/>
      <c r="H10" s="44"/>
      <c r="I10" s="7">
        <v>20</v>
      </c>
      <c r="J10" s="45"/>
      <c r="K10" s="7">
        <f>SUM(I10:J10)</f>
        <v>20</v>
      </c>
      <c r="L10" s="38"/>
    </row>
    <row r="11" spans="1:18" s="8" customFormat="1" ht="20.100000000000001" customHeight="1" x14ac:dyDescent="0.25">
      <c r="A11" s="40"/>
      <c r="B11" s="14" t="s">
        <v>99</v>
      </c>
      <c r="C11" s="15" t="s">
        <v>266</v>
      </c>
      <c r="D11" s="44"/>
      <c r="E11" s="44"/>
      <c r="F11" s="44"/>
      <c r="G11" s="45"/>
      <c r="H11" s="7">
        <v>10</v>
      </c>
      <c r="I11" s="45"/>
      <c r="J11" s="45"/>
      <c r="K11" s="7">
        <f>SUM(D11:J11)</f>
        <v>10</v>
      </c>
      <c r="L11" s="41">
        <v>4</v>
      </c>
    </row>
    <row r="12" spans="1:18" s="8" customFormat="1" ht="20.100000000000001" customHeight="1" x14ac:dyDescent="0.25">
      <c r="A12" s="38"/>
      <c r="B12" s="14" t="s">
        <v>117</v>
      </c>
      <c r="C12" s="15" t="s">
        <v>129</v>
      </c>
      <c r="D12" s="44"/>
      <c r="E12" s="44"/>
      <c r="F12" s="44"/>
      <c r="G12" s="44"/>
      <c r="H12" s="45"/>
      <c r="I12" s="7">
        <v>5</v>
      </c>
      <c r="J12" s="45"/>
      <c r="K12" s="7">
        <f>SUM(D12:J12)</f>
        <v>5</v>
      </c>
      <c r="L12" s="38"/>
      <c r="M12" s="9"/>
      <c r="N12" s="9"/>
      <c r="O12" s="9"/>
      <c r="P12" s="9"/>
      <c r="Q12" s="9"/>
      <c r="R12" s="9"/>
    </row>
    <row r="13" spans="1:18" s="8" customFormat="1" ht="20.100000000000001" customHeight="1" x14ac:dyDescent="0.25">
      <c r="A13" s="38"/>
      <c r="B13" s="14" t="s">
        <v>260</v>
      </c>
      <c r="C13" s="14" t="s">
        <v>259</v>
      </c>
      <c r="D13" s="44"/>
      <c r="E13" s="44"/>
      <c r="F13" s="44"/>
      <c r="G13" s="50">
        <f>2*8</f>
        <v>16</v>
      </c>
      <c r="H13" s="44"/>
      <c r="I13" s="45"/>
      <c r="J13" s="45"/>
      <c r="K13" s="7">
        <f>SUM(I13:J13)</f>
        <v>0</v>
      </c>
      <c r="L13" s="38"/>
      <c r="M13" s="9"/>
      <c r="N13" s="9"/>
      <c r="O13" s="9"/>
      <c r="P13" s="9"/>
      <c r="Q13" s="9"/>
      <c r="R13" s="9"/>
    </row>
    <row r="14" spans="1:18" s="3" customFormat="1" x14ac:dyDescent="0.25"/>
    <row r="15" spans="1:18" s="3" customFormat="1" x14ac:dyDescent="0.25"/>
    <row r="16" spans="1:18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s="3" customForma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s="3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s="3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</sheetData>
  <autoFilter ref="A3:L13" xr:uid="{D344A02F-272D-467D-BCBF-619581A242BB}">
    <sortState xmlns:xlrd2="http://schemas.microsoft.com/office/spreadsheetml/2017/richdata2" ref="A8:L13">
      <sortCondition descending="1" ref="K3:K13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FC156FEE-5CF7-4697-97D8-84825B9AE3DA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3D4D-6B9A-4641-B8D9-037C45609512}">
  <sheetPr>
    <tabColor rgb="FF00B0F0"/>
    <pageSetUpPr fitToPage="1"/>
  </sheetPr>
  <dimension ref="A1:AI463"/>
  <sheetViews>
    <sheetView zoomScale="50" zoomScaleNormal="50" workbookViewId="0">
      <pane ySplit="1" topLeftCell="A2" activePane="bottomLeft" state="frozen"/>
      <selection activeCell="AP3" sqref="AP3"/>
      <selection pane="bottomLeft" activeCell="P8" sqref="P8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60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0"/>
      <c r="B6" s="37" t="s">
        <v>141</v>
      </c>
      <c r="C6" s="37" t="s">
        <v>134</v>
      </c>
      <c r="D6" s="7">
        <v>14</v>
      </c>
      <c r="E6" s="7">
        <v>14</v>
      </c>
      <c r="F6" s="7">
        <v>12</v>
      </c>
      <c r="G6" s="7">
        <f>2*16</f>
        <v>32</v>
      </c>
      <c r="H6" s="7">
        <v>4</v>
      </c>
      <c r="I6" s="32">
        <v>17</v>
      </c>
      <c r="J6" s="7">
        <f>25*2</f>
        <v>50</v>
      </c>
      <c r="K6" s="27">
        <f>SUM(D6:J6)</f>
        <v>143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1"/>
      <c r="B7" s="16" t="s">
        <v>267</v>
      </c>
      <c r="C7" s="16" t="s">
        <v>137</v>
      </c>
      <c r="D7" s="7">
        <v>19</v>
      </c>
      <c r="E7" s="7">
        <v>26</v>
      </c>
      <c r="F7" s="7">
        <v>19</v>
      </c>
      <c r="G7" s="7">
        <f>2*11</f>
        <v>22</v>
      </c>
      <c r="H7" s="32">
        <v>12</v>
      </c>
      <c r="I7" s="32">
        <v>21</v>
      </c>
      <c r="J7" s="44"/>
      <c r="K7" s="7">
        <f>SUM(D7:J7)</f>
        <v>119</v>
      </c>
      <c r="L7" s="41">
        <v>2</v>
      </c>
      <c r="M7" s="26"/>
    </row>
    <row r="8" spans="1:18" s="8" customFormat="1" ht="20.100000000000001" customHeight="1" x14ac:dyDescent="0.25">
      <c r="A8" s="41"/>
      <c r="B8" s="15" t="s">
        <v>309</v>
      </c>
      <c r="C8" s="15" t="s">
        <v>135</v>
      </c>
      <c r="D8" s="7">
        <v>19</v>
      </c>
      <c r="E8" s="7">
        <v>20</v>
      </c>
      <c r="F8" s="32">
        <v>18</v>
      </c>
      <c r="G8" s="44"/>
      <c r="H8" s="32">
        <v>16</v>
      </c>
      <c r="I8" s="44"/>
      <c r="J8" s="44"/>
      <c r="K8" s="7">
        <f>SUM(D8:J8)</f>
        <v>73</v>
      </c>
      <c r="L8" s="41">
        <v>3</v>
      </c>
    </row>
    <row r="9" spans="1:18" s="9" customFormat="1" ht="20.100000000000001" customHeight="1" x14ac:dyDescent="0.25">
      <c r="A9" s="41"/>
      <c r="B9" s="14" t="s">
        <v>311</v>
      </c>
      <c r="C9" s="15" t="s">
        <v>136</v>
      </c>
      <c r="D9" s="7">
        <v>6</v>
      </c>
      <c r="E9" s="7">
        <v>11</v>
      </c>
      <c r="F9" s="32">
        <v>5</v>
      </c>
      <c r="G9" s="32">
        <f>2*12</f>
        <v>24</v>
      </c>
      <c r="H9" s="7">
        <v>11</v>
      </c>
      <c r="I9" s="32">
        <v>16</v>
      </c>
      <c r="J9" s="44"/>
      <c r="K9" s="7">
        <f>SUM(D9:J9)</f>
        <v>73</v>
      </c>
      <c r="L9" s="41">
        <v>3</v>
      </c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38"/>
      <c r="B10" s="15" t="s">
        <v>386</v>
      </c>
      <c r="C10" s="15" t="s">
        <v>133</v>
      </c>
      <c r="D10" s="50">
        <v>18</v>
      </c>
      <c r="E10" s="44"/>
      <c r="F10" s="45"/>
      <c r="G10" s="44"/>
      <c r="H10" s="44"/>
      <c r="I10" s="44"/>
      <c r="J10" s="7">
        <f>2*22</f>
        <v>44</v>
      </c>
      <c r="K10" s="7">
        <f>SUM(H10:J10)</f>
        <v>44</v>
      </c>
      <c r="L10" s="38"/>
    </row>
    <row r="11" spans="1:18" s="8" customFormat="1" ht="20.100000000000001" customHeight="1" x14ac:dyDescent="0.25">
      <c r="A11" s="41"/>
      <c r="B11" s="14" t="s">
        <v>125</v>
      </c>
      <c r="C11" s="14" t="s">
        <v>303</v>
      </c>
      <c r="D11" s="44"/>
      <c r="E11" s="7">
        <v>3</v>
      </c>
      <c r="F11" s="7">
        <v>7</v>
      </c>
      <c r="G11" s="44"/>
      <c r="H11" s="7">
        <v>4</v>
      </c>
      <c r="I11" s="7">
        <v>7</v>
      </c>
      <c r="J11" s="7">
        <f>2*9</f>
        <v>18</v>
      </c>
      <c r="K11" s="7">
        <f>SUM(D11:J11)</f>
        <v>39</v>
      </c>
      <c r="L11" s="41">
        <v>4</v>
      </c>
    </row>
    <row r="12" spans="1:18" s="8" customFormat="1" ht="20.100000000000001" customHeight="1" x14ac:dyDescent="0.25">
      <c r="A12" s="41"/>
      <c r="B12" s="16" t="s">
        <v>56</v>
      </c>
      <c r="C12" s="16" t="s">
        <v>143</v>
      </c>
      <c r="D12" s="44"/>
      <c r="E12" s="7">
        <v>1</v>
      </c>
      <c r="F12" s="7">
        <v>8</v>
      </c>
      <c r="G12" s="44"/>
      <c r="H12" s="32">
        <v>5</v>
      </c>
      <c r="I12" s="7">
        <v>12</v>
      </c>
      <c r="J12" s="44"/>
      <c r="K12" s="7">
        <f>SUM(D12:J12)</f>
        <v>26</v>
      </c>
      <c r="L12" s="41">
        <v>5</v>
      </c>
      <c r="M12" s="9"/>
      <c r="N12" s="9"/>
      <c r="O12" s="9"/>
      <c r="P12" s="9"/>
      <c r="Q12" s="9"/>
      <c r="R12" s="9"/>
    </row>
    <row r="13" spans="1:18" s="8" customFormat="1" ht="20.100000000000001" customHeight="1" x14ac:dyDescent="0.25">
      <c r="A13" s="38"/>
      <c r="B13" s="14" t="s">
        <v>310</v>
      </c>
      <c r="C13" s="14" t="s">
        <v>144</v>
      </c>
      <c r="D13" s="44"/>
      <c r="E13" s="44"/>
      <c r="F13" s="50">
        <v>15</v>
      </c>
      <c r="G13" s="44"/>
      <c r="H13" s="32">
        <v>25</v>
      </c>
      <c r="I13" s="45"/>
      <c r="J13" s="44"/>
      <c r="K13" s="7">
        <f>SUM(H13:J13)</f>
        <v>25</v>
      </c>
      <c r="L13" s="38"/>
      <c r="M13" s="9"/>
      <c r="N13" s="9"/>
      <c r="O13" s="9"/>
      <c r="P13" s="9"/>
      <c r="Q13" s="9"/>
      <c r="R13" s="9"/>
    </row>
    <row r="14" spans="1:18" s="9" customFormat="1" ht="20.100000000000001" customHeight="1" x14ac:dyDescent="0.25">
      <c r="A14" s="41"/>
      <c r="B14" s="14" t="s">
        <v>140</v>
      </c>
      <c r="C14" s="15" t="s">
        <v>138</v>
      </c>
      <c r="D14" s="7">
        <v>4</v>
      </c>
      <c r="E14" s="7">
        <v>4</v>
      </c>
      <c r="F14" s="44"/>
      <c r="G14" s="44"/>
      <c r="H14" s="7">
        <v>8</v>
      </c>
      <c r="I14" s="44"/>
      <c r="J14" s="44"/>
      <c r="K14" s="7">
        <f t="shared" ref="K14:K20" si="0">SUM(D14:J14)</f>
        <v>16</v>
      </c>
      <c r="L14" s="41">
        <v>6</v>
      </c>
      <c r="M14" s="8"/>
      <c r="N14" s="8"/>
      <c r="O14" s="8"/>
      <c r="P14" s="8"/>
      <c r="Q14" s="8"/>
      <c r="R14" s="8"/>
    </row>
    <row r="15" spans="1:18" s="8" customFormat="1" ht="20.100000000000001" customHeight="1" x14ac:dyDescent="0.25">
      <c r="A15" s="41"/>
      <c r="B15" s="15" t="s">
        <v>312</v>
      </c>
      <c r="C15" s="15" t="s">
        <v>121</v>
      </c>
      <c r="D15" s="44"/>
      <c r="E15" s="44"/>
      <c r="F15" s="44"/>
      <c r="G15" s="44"/>
      <c r="H15" s="7">
        <v>3</v>
      </c>
      <c r="I15" s="7">
        <v>10</v>
      </c>
      <c r="J15" s="44"/>
      <c r="K15" s="7">
        <f t="shared" si="0"/>
        <v>13</v>
      </c>
      <c r="L15" s="7"/>
      <c r="M15" s="9"/>
      <c r="N15" s="9"/>
      <c r="O15" s="9"/>
      <c r="P15" s="9"/>
      <c r="Q15" s="9"/>
      <c r="R15" s="9"/>
    </row>
    <row r="16" spans="1:18" s="3" customFormat="1" x14ac:dyDescent="0.25">
      <c r="A16" s="41"/>
      <c r="B16" s="14" t="s">
        <v>142</v>
      </c>
      <c r="C16" s="14" t="s">
        <v>17</v>
      </c>
      <c r="D16" s="44"/>
      <c r="E16" s="7">
        <v>9</v>
      </c>
      <c r="F16" s="44"/>
      <c r="G16" s="44"/>
      <c r="H16" s="44"/>
      <c r="I16" s="44"/>
      <c r="J16" s="44"/>
      <c r="K16" s="7">
        <f t="shared" si="0"/>
        <v>9</v>
      </c>
      <c r="L16" s="42"/>
    </row>
    <row r="17" spans="1:18" s="3" customFormat="1" x14ac:dyDescent="0.25">
      <c r="A17" s="40"/>
      <c r="B17" s="14" t="s">
        <v>22</v>
      </c>
      <c r="C17" s="14" t="s">
        <v>139</v>
      </c>
      <c r="D17" s="7">
        <v>8</v>
      </c>
      <c r="E17" s="44"/>
      <c r="F17" s="44"/>
      <c r="G17" s="44"/>
      <c r="H17" s="44"/>
      <c r="I17" s="44"/>
      <c r="J17" s="44"/>
      <c r="K17" s="7">
        <f t="shared" si="0"/>
        <v>8</v>
      </c>
      <c r="L17" s="42"/>
    </row>
    <row r="18" spans="1:18" s="8" customFormat="1" ht="20.100000000000001" customHeight="1" x14ac:dyDescent="0.25">
      <c r="A18" s="41"/>
      <c r="B18" s="16" t="s">
        <v>258</v>
      </c>
      <c r="C18" s="16" t="s">
        <v>257</v>
      </c>
      <c r="D18" s="44"/>
      <c r="E18" s="44"/>
      <c r="F18" s="44"/>
      <c r="G18" s="7">
        <f>2*4</f>
        <v>8</v>
      </c>
      <c r="H18" s="44"/>
      <c r="I18" s="44"/>
      <c r="J18" s="44"/>
      <c r="K18" s="7">
        <f t="shared" si="0"/>
        <v>8</v>
      </c>
      <c r="L18" s="42"/>
      <c r="M18" s="9"/>
      <c r="N18" s="9"/>
      <c r="O18" s="9"/>
      <c r="P18" s="9"/>
      <c r="Q18" s="9"/>
      <c r="R18" s="9"/>
    </row>
    <row r="19" spans="1:18" s="3" customFormat="1" x14ac:dyDescent="0.25">
      <c r="A19" s="41"/>
      <c r="B19" s="15" t="s">
        <v>262</v>
      </c>
      <c r="C19" s="15" t="s">
        <v>261</v>
      </c>
      <c r="D19" s="44"/>
      <c r="E19" s="44"/>
      <c r="F19" s="44"/>
      <c r="G19" s="7">
        <f>2*3</f>
        <v>6</v>
      </c>
      <c r="H19" s="44"/>
      <c r="I19" s="44"/>
      <c r="J19" s="44"/>
      <c r="K19" s="7">
        <f t="shared" si="0"/>
        <v>6</v>
      </c>
      <c r="L19" s="42"/>
    </row>
    <row r="20" spans="1:18" s="3" customFormat="1" x14ac:dyDescent="0.25">
      <c r="A20" s="41"/>
      <c r="B20" s="16" t="s">
        <v>22</v>
      </c>
      <c r="C20" s="16" t="s">
        <v>93</v>
      </c>
      <c r="D20" s="44"/>
      <c r="E20" s="44"/>
      <c r="F20" s="7">
        <v>4</v>
      </c>
      <c r="G20" s="44"/>
      <c r="H20" s="44"/>
      <c r="I20" s="44"/>
      <c r="J20" s="44"/>
      <c r="K20" s="7">
        <f t="shared" si="0"/>
        <v>4</v>
      </c>
      <c r="L20" s="42"/>
    </row>
    <row r="21" spans="1:18" s="8" customFormat="1" ht="20.100000000000001" customHeight="1" x14ac:dyDescent="0.25">
      <c r="A21" s="39"/>
      <c r="B21" s="15" t="s">
        <v>265</v>
      </c>
      <c r="C21" s="15" t="s">
        <v>264</v>
      </c>
      <c r="D21" s="44"/>
      <c r="E21" s="44"/>
      <c r="F21" s="44"/>
      <c r="G21" s="50">
        <f>2*26</f>
        <v>52</v>
      </c>
      <c r="H21" s="44"/>
      <c r="I21" s="44"/>
      <c r="J21" s="44"/>
      <c r="K21" s="7">
        <f>SUM(H21:J21)</f>
        <v>0</v>
      </c>
      <c r="L21" s="42"/>
      <c r="M21" s="9"/>
      <c r="N21" s="9"/>
      <c r="O21" s="9"/>
      <c r="P21" s="9"/>
      <c r="Q21" s="9"/>
      <c r="R21" s="9"/>
    </row>
    <row r="22" spans="1:18" s="3" customFormat="1" x14ac:dyDescent="0.25">
      <c r="A22" s="41"/>
      <c r="B22" s="14" t="s">
        <v>79</v>
      </c>
      <c r="C22" s="14" t="s">
        <v>77</v>
      </c>
      <c r="D22" s="44"/>
      <c r="E22" s="7">
        <v>0</v>
      </c>
      <c r="F22" s="44"/>
      <c r="G22" s="44"/>
      <c r="H22" s="44"/>
      <c r="I22" s="44"/>
      <c r="J22" s="44"/>
      <c r="K22" s="7">
        <f>SUM(D22:J22)</f>
        <v>0</v>
      </c>
      <c r="L22" s="42"/>
    </row>
    <row r="23" spans="1:18" s="3" customFormat="1" x14ac:dyDescent="0.25"/>
    <row r="24" spans="1:18" s="3" customFormat="1" x14ac:dyDescent="0.25"/>
    <row r="25" spans="1:18" s="3" customFormat="1" x14ac:dyDescent="0.25"/>
    <row r="26" spans="1:18" s="3" customFormat="1" x14ac:dyDescent="0.25"/>
    <row r="27" spans="1:18" s="3" customFormat="1" x14ac:dyDescent="0.25"/>
    <row r="28" spans="1:18" s="3" customFormat="1" x14ac:dyDescent="0.25"/>
    <row r="29" spans="1:18" s="3" customFormat="1" x14ac:dyDescent="0.25"/>
    <row r="30" spans="1:18" s="3" customFormat="1" x14ac:dyDescent="0.25"/>
    <row r="31" spans="1:18" s="3" customFormat="1" x14ac:dyDescent="0.25"/>
    <row r="32" spans="1:1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/>
    <row r="292" spans="1:12" s="3" customFormat="1" x14ac:dyDescent="0.25"/>
    <row r="293" spans="1:12" s="3" customFormat="1" x14ac:dyDescent="0.25"/>
    <row r="294" spans="1:12" s="3" customFormat="1" x14ac:dyDescent="0.25"/>
    <row r="295" spans="1:12" s="3" customFormat="1" x14ac:dyDescent="0.25"/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</sheetData>
  <autoFilter ref="A3:L22" xr:uid="{D344A02F-272D-467D-BCBF-619581A242BB}">
    <sortState xmlns:xlrd2="http://schemas.microsoft.com/office/spreadsheetml/2017/richdata2" ref="A8:L22">
      <sortCondition descending="1" ref="K3:K22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40714301-5498-49E7-B29E-4259F94A59C7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60AE5-D932-4D6B-B4B0-D2D8F9324137}">
  <sheetPr>
    <tabColor rgb="FF00B0F0"/>
    <pageSetUpPr fitToPage="1"/>
  </sheetPr>
  <dimension ref="A1:AI457"/>
  <sheetViews>
    <sheetView zoomScale="50" zoomScaleNormal="50" workbookViewId="0">
      <pane ySplit="1" topLeftCell="A2" activePane="bottomLeft" state="frozen"/>
      <selection activeCell="AP3" sqref="AP3"/>
      <selection pane="bottomLeft" activeCell="K1" sqref="K1:L1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2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0"/>
      <c r="B6" s="37" t="s">
        <v>20</v>
      </c>
      <c r="C6" s="37" t="s">
        <v>146</v>
      </c>
      <c r="D6" s="7">
        <v>20</v>
      </c>
      <c r="E6" s="7">
        <v>20</v>
      </c>
      <c r="F6" s="7">
        <v>24</v>
      </c>
      <c r="G6" s="7">
        <f>2*24</f>
        <v>48</v>
      </c>
      <c r="H6" s="7">
        <v>15</v>
      </c>
      <c r="I6" s="32">
        <v>26</v>
      </c>
      <c r="J6" s="7">
        <f>2*21</f>
        <v>42</v>
      </c>
      <c r="K6" s="27">
        <f>SUM(D6:J6)</f>
        <v>195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0"/>
      <c r="B7" s="15" t="s">
        <v>147</v>
      </c>
      <c r="C7" s="15" t="s">
        <v>145</v>
      </c>
      <c r="D7" s="7">
        <v>28</v>
      </c>
      <c r="E7" s="7">
        <v>22</v>
      </c>
      <c r="F7" s="7">
        <v>24</v>
      </c>
      <c r="G7" s="45"/>
      <c r="H7" s="32">
        <v>28</v>
      </c>
      <c r="I7" s="45"/>
      <c r="J7" s="7">
        <f>2*26</f>
        <v>52</v>
      </c>
      <c r="K7" s="7">
        <f>SUM(D7:J7)</f>
        <v>154</v>
      </c>
      <c r="L7" s="41">
        <v>2</v>
      </c>
      <c r="M7" s="26"/>
    </row>
    <row r="8" spans="1:18" s="8" customFormat="1" ht="20.100000000000001" customHeight="1" x14ac:dyDescent="0.25">
      <c r="A8" s="40"/>
      <c r="B8" s="16" t="s">
        <v>22</v>
      </c>
      <c r="C8" s="16" t="s">
        <v>266</v>
      </c>
      <c r="D8" s="44"/>
      <c r="E8" s="44"/>
      <c r="F8" s="44"/>
      <c r="G8" s="7">
        <f>2*24</f>
        <v>48</v>
      </c>
      <c r="H8" s="32">
        <v>20</v>
      </c>
      <c r="I8" s="45"/>
      <c r="J8" s="45"/>
      <c r="K8" s="7">
        <f>SUM(D8:J8)</f>
        <v>68</v>
      </c>
      <c r="L8" s="41">
        <v>3</v>
      </c>
    </row>
    <row r="9" spans="1:18" s="9" customFormat="1" ht="20.100000000000001" customHeight="1" x14ac:dyDescent="0.25">
      <c r="A9" s="41"/>
      <c r="B9" s="14" t="s">
        <v>388</v>
      </c>
      <c r="C9" s="15" t="s">
        <v>313</v>
      </c>
      <c r="D9" s="44"/>
      <c r="E9" s="44"/>
      <c r="F9" s="44"/>
      <c r="G9" s="44"/>
      <c r="H9" s="53">
        <v>2</v>
      </c>
      <c r="I9" s="32">
        <v>22</v>
      </c>
      <c r="J9" s="7">
        <f>2*12</f>
        <v>24</v>
      </c>
      <c r="K9" s="7">
        <f>SUM(H9:J9)</f>
        <v>48</v>
      </c>
      <c r="L9" s="41">
        <v>4</v>
      </c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41"/>
      <c r="B10" s="14" t="s">
        <v>260</v>
      </c>
      <c r="C10" s="14" t="s">
        <v>315</v>
      </c>
      <c r="D10" s="44"/>
      <c r="E10" s="44"/>
      <c r="F10" s="44"/>
      <c r="G10" s="45"/>
      <c r="H10" s="53">
        <v>9</v>
      </c>
      <c r="I10" s="45"/>
      <c r="J10" s="7">
        <f>2*16</f>
        <v>32</v>
      </c>
      <c r="K10" s="7">
        <f>SUM(H10:J10)</f>
        <v>41</v>
      </c>
      <c r="L10" s="41">
        <v>5</v>
      </c>
    </row>
    <row r="11" spans="1:18" s="8" customFormat="1" ht="20.100000000000001" customHeight="1" x14ac:dyDescent="0.25">
      <c r="A11" s="40"/>
      <c r="B11" s="15" t="s">
        <v>149</v>
      </c>
      <c r="C11" s="15" t="s">
        <v>148</v>
      </c>
      <c r="D11" s="44"/>
      <c r="E11" s="7">
        <v>21</v>
      </c>
      <c r="F11" s="44"/>
      <c r="G11" s="44"/>
      <c r="H11" s="45"/>
      <c r="I11" s="45"/>
      <c r="J11" s="44"/>
      <c r="K11" s="7">
        <f>SUM(D11:J11)</f>
        <v>21</v>
      </c>
      <c r="L11" s="41">
        <v>6</v>
      </c>
    </row>
    <row r="12" spans="1:18" s="8" customFormat="1" ht="20.100000000000001" customHeight="1" x14ac:dyDescent="0.25">
      <c r="A12" s="39"/>
      <c r="B12" s="16" t="s">
        <v>19</v>
      </c>
      <c r="C12" s="16" t="s">
        <v>387</v>
      </c>
      <c r="D12" s="44"/>
      <c r="E12" s="44"/>
      <c r="F12" s="44"/>
      <c r="G12" s="44"/>
      <c r="H12" s="45"/>
      <c r="I12" s="44"/>
      <c r="J12" s="7">
        <f>2*9</f>
        <v>18</v>
      </c>
      <c r="K12" s="7">
        <f>SUM(D12:J12)</f>
        <v>18</v>
      </c>
      <c r="L12" s="42"/>
      <c r="M12" s="9"/>
      <c r="N12" s="9"/>
      <c r="O12" s="9"/>
      <c r="P12" s="9"/>
      <c r="Q12" s="9"/>
      <c r="R12" s="9"/>
    </row>
    <row r="13" spans="1:18" s="8" customFormat="1" ht="20.100000000000001" customHeight="1" x14ac:dyDescent="0.25">
      <c r="A13" s="39"/>
      <c r="B13" s="14" t="s">
        <v>141</v>
      </c>
      <c r="C13" s="14" t="s">
        <v>314</v>
      </c>
      <c r="D13" s="44"/>
      <c r="E13" s="44"/>
      <c r="F13" s="44"/>
      <c r="G13" s="44"/>
      <c r="H13" s="52">
        <v>12</v>
      </c>
      <c r="I13" s="45"/>
      <c r="J13" s="44"/>
      <c r="K13" s="7">
        <f>SUM(H13:J13)</f>
        <v>12</v>
      </c>
      <c r="L13" s="42"/>
      <c r="M13" s="9"/>
      <c r="N13" s="9"/>
      <c r="O13" s="9"/>
      <c r="P13" s="9"/>
      <c r="Q13" s="9"/>
      <c r="R13" s="9"/>
    </row>
    <row r="14" spans="1:18" s="9" customFormat="1" ht="20.100000000000001" customHeight="1" x14ac:dyDescent="0.25">
      <c r="A14" s="39"/>
      <c r="B14" s="14" t="s">
        <v>150</v>
      </c>
      <c r="C14" s="15" t="s">
        <v>98</v>
      </c>
      <c r="D14" s="44"/>
      <c r="E14" s="50">
        <v>13</v>
      </c>
      <c r="F14" s="44"/>
      <c r="G14" s="44"/>
      <c r="H14" s="44"/>
      <c r="I14" s="45"/>
      <c r="J14" s="44"/>
      <c r="K14" s="7">
        <f>SUM(H14:J14)</f>
        <v>0</v>
      </c>
      <c r="L14" s="42"/>
      <c r="M14" s="8"/>
      <c r="N14" s="8"/>
      <c r="O14" s="8"/>
      <c r="P14" s="8"/>
      <c r="Q14" s="8"/>
      <c r="R14" s="8"/>
    </row>
    <row r="15" spans="1:18" s="3" customFormat="1" x14ac:dyDescent="0.25"/>
    <row r="16" spans="1:18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s="3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s="3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</sheetData>
  <autoFilter ref="A3:L14" xr:uid="{D344A02F-272D-467D-BCBF-619581A242BB}">
    <sortState xmlns:xlrd2="http://schemas.microsoft.com/office/spreadsheetml/2017/richdata2" ref="A8:L14">
      <sortCondition descending="1" ref="K3:K14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5D8ADFE5-6242-4CD2-8D7F-09E149B20BFE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66CDA-BDCF-416B-B7B7-6F4928DED799}">
  <sheetPr>
    <tabColor rgb="FF00B0F0"/>
    <pageSetUpPr fitToPage="1"/>
  </sheetPr>
  <dimension ref="A1:AI460"/>
  <sheetViews>
    <sheetView zoomScale="50" zoomScaleNormal="50" workbookViewId="0">
      <pane ySplit="1" topLeftCell="A2" activePane="bottomLeft" state="frozen"/>
      <selection activeCell="AP3" sqref="AP3"/>
      <selection pane="bottomLeft" activeCell="C19" sqref="C19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8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0"/>
      <c r="B6" s="36" t="s">
        <v>162</v>
      </c>
      <c r="C6" s="36" t="s">
        <v>161</v>
      </c>
      <c r="D6" s="44"/>
      <c r="E6" s="7">
        <v>11</v>
      </c>
      <c r="F6" s="7">
        <v>12</v>
      </c>
      <c r="G6" s="7">
        <f>2*11</f>
        <v>22</v>
      </c>
      <c r="H6" s="7">
        <v>15</v>
      </c>
      <c r="I6" s="32">
        <v>26</v>
      </c>
      <c r="J6" s="7">
        <f>2*24</f>
        <v>48</v>
      </c>
      <c r="K6" s="27">
        <f t="shared" ref="K6:K12" si="0">SUM(D6:J6)</f>
        <v>134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1"/>
      <c r="B7" s="14" t="s">
        <v>351</v>
      </c>
      <c r="C7" s="15" t="s">
        <v>155</v>
      </c>
      <c r="D7" s="7">
        <v>17</v>
      </c>
      <c r="E7" s="7">
        <v>17</v>
      </c>
      <c r="F7" s="44"/>
      <c r="G7" s="32">
        <f>2*19</f>
        <v>38</v>
      </c>
      <c r="H7" s="32">
        <v>23</v>
      </c>
      <c r="I7" s="32">
        <v>20</v>
      </c>
      <c r="J7" s="44"/>
      <c r="K7" s="7">
        <f t="shared" si="0"/>
        <v>115</v>
      </c>
      <c r="L7" s="41">
        <v>2</v>
      </c>
      <c r="M7" s="26"/>
    </row>
    <row r="8" spans="1:18" s="8" customFormat="1" ht="20.100000000000001" customHeight="1" x14ac:dyDescent="0.25">
      <c r="A8" s="41"/>
      <c r="B8" s="15" t="s">
        <v>352</v>
      </c>
      <c r="C8" s="15" t="s">
        <v>154</v>
      </c>
      <c r="D8" s="7">
        <v>17</v>
      </c>
      <c r="E8" s="7">
        <v>21</v>
      </c>
      <c r="F8" s="44"/>
      <c r="G8" s="7">
        <f>2*17</f>
        <v>34</v>
      </c>
      <c r="H8" s="7">
        <v>20</v>
      </c>
      <c r="I8" s="32">
        <v>15</v>
      </c>
      <c r="J8" s="44"/>
      <c r="K8" s="7">
        <f t="shared" si="0"/>
        <v>107</v>
      </c>
      <c r="L8" s="41">
        <v>3</v>
      </c>
    </row>
    <row r="9" spans="1:18" s="9" customFormat="1" ht="20.100000000000001" customHeight="1" x14ac:dyDescent="0.25">
      <c r="A9" s="41"/>
      <c r="B9" s="14" t="s">
        <v>160</v>
      </c>
      <c r="C9" s="14" t="s">
        <v>21</v>
      </c>
      <c r="D9" s="44"/>
      <c r="E9" s="7">
        <v>13</v>
      </c>
      <c r="F9" s="7">
        <v>23</v>
      </c>
      <c r="G9" s="32">
        <f>2*9</f>
        <v>18</v>
      </c>
      <c r="H9" s="44"/>
      <c r="I9" s="44"/>
      <c r="J9" s="44"/>
      <c r="K9" s="7">
        <f t="shared" si="0"/>
        <v>54</v>
      </c>
      <c r="L9" s="41">
        <v>4</v>
      </c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41"/>
      <c r="B10" s="14" t="s">
        <v>165</v>
      </c>
      <c r="C10" s="14" t="s">
        <v>164</v>
      </c>
      <c r="D10" s="44"/>
      <c r="E10" s="44"/>
      <c r="F10" s="32">
        <v>17</v>
      </c>
      <c r="G10" s="32">
        <v>0</v>
      </c>
      <c r="H10" s="44"/>
      <c r="I10" s="44"/>
      <c r="J10" s="7">
        <f>2*16</f>
        <v>32</v>
      </c>
      <c r="K10" s="7">
        <f t="shared" si="0"/>
        <v>49</v>
      </c>
      <c r="L10" s="41">
        <v>5</v>
      </c>
    </row>
    <row r="11" spans="1:18" s="8" customFormat="1" ht="20.100000000000001" customHeight="1" x14ac:dyDescent="0.25">
      <c r="A11" s="41"/>
      <c r="B11" s="15" t="s">
        <v>271</v>
      </c>
      <c r="C11" s="15" t="s">
        <v>270</v>
      </c>
      <c r="D11" s="44"/>
      <c r="E11" s="44"/>
      <c r="F11" s="44"/>
      <c r="G11" s="32">
        <f>2*5</f>
        <v>10</v>
      </c>
      <c r="H11" s="45"/>
      <c r="I11" s="44"/>
      <c r="J11" s="7">
        <f>2*19</f>
        <v>38</v>
      </c>
      <c r="K11" s="7">
        <f t="shared" si="0"/>
        <v>48</v>
      </c>
      <c r="L11" s="41">
        <v>6</v>
      </c>
    </row>
    <row r="12" spans="1:18" s="8" customFormat="1" ht="20.100000000000001" customHeight="1" x14ac:dyDescent="0.25">
      <c r="A12" s="40"/>
      <c r="B12" s="14" t="s">
        <v>73</v>
      </c>
      <c r="C12" s="15" t="s">
        <v>157</v>
      </c>
      <c r="D12" s="7">
        <v>14</v>
      </c>
      <c r="E12" s="44"/>
      <c r="F12" s="45"/>
      <c r="G12" s="7">
        <f>2*9</f>
        <v>18</v>
      </c>
      <c r="H12" s="32">
        <v>3</v>
      </c>
      <c r="I12" s="44"/>
      <c r="J12" s="44"/>
      <c r="K12" s="7">
        <f t="shared" si="0"/>
        <v>35</v>
      </c>
      <c r="L12" s="42"/>
      <c r="M12" s="9"/>
      <c r="N12" s="9"/>
      <c r="O12" s="9"/>
      <c r="P12" s="9"/>
      <c r="Q12" s="9"/>
      <c r="R12" s="9"/>
    </row>
    <row r="13" spans="1:18" s="8" customFormat="1" ht="20.100000000000001" customHeight="1" x14ac:dyDescent="0.25">
      <c r="A13" s="39"/>
      <c r="B13" s="16" t="s">
        <v>56</v>
      </c>
      <c r="C13" s="16" t="s">
        <v>163</v>
      </c>
      <c r="D13" s="44"/>
      <c r="E13" s="54">
        <v>8</v>
      </c>
      <c r="F13" s="54">
        <v>14</v>
      </c>
      <c r="G13" s="54">
        <f>2*2</f>
        <v>4</v>
      </c>
      <c r="H13" s="7">
        <v>10</v>
      </c>
      <c r="I13" s="44"/>
      <c r="J13" s="7">
        <f>2*12</f>
        <v>24</v>
      </c>
      <c r="K13" s="7">
        <f>SUM(H13:J13)</f>
        <v>34</v>
      </c>
      <c r="L13" s="42"/>
      <c r="M13" s="9"/>
      <c r="N13" s="9"/>
      <c r="O13" s="9"/>
      <c r="P13" s="9"/>
      <c r="Q13" s="9"/>
      <c r="R13" s="9"/>
    </row>
    <row r="14" spans="1:18" s="9" customFormat="1" ht="20.100000000000001" customHeight="1" x14ac:dyDescent="0.25">
      <c r="A14" s="40"/>
      <c r="B14" s="15" t="s">
        <v>159</v>
      </c>
      <c r="C14" s="15" t="s">
        <v>151</v>
      </c>
      <c r="D14" s="7">
        <v>10</v>
      </c>
      <c r="E14" s="7">
        <v>0</v>
      </c>
      <c r="F14" s="7">
        <v>0</v>
      </c>
      <c r="G14" s="7">
        <f>2*3</f>
        <v>6</v>
      </c>
      <c r="H14" s="7">
        <v>12</v>
      </c>
      <c r="I14" s="44"/>
      <c r="J14" s="44"/>
      <c r="K14" s="7">
        <f>SUM(D14:J14)</f>
        <v>28</v>
      </c>
      <c r="L14" s="42"/>
      <c r="M14" s="8"/>
      <c r="N14" s="8"/>
      <c r="O14" s="8"/>
      <c r="P14" s="8"/>
      <c r="Q14" s="8"/>
      <c r="R14" s="8"/>
    </row>
    <row r="15" spans="1:18" s="8" customFormat="1" ht="20.100000000000001" customHeight="1" x14ac:dyDescent="0.25">
      <c r="A15" s="39"/>
      <c r="B15" s="14" t="s">
        <v>390</v>
      </c>
      <c r="C15" s="14" t="s">
        <v>389</v>
      </c>
      <c r="D15" s="44"/>
      <c r="E15" s="44"/>
      <c r="F15" s="44"/>
      <c r="G15" s="44"/>
      <c r="H15" s="44"/>
      <c r="I15" s="44"/>
      <c r="J15" s="7">
        <f>2*12</f>
        <v>24</v>
      </c>
      <c r="K15" s="7">
        <f>SUM(D15:J15)</f>
        <v>24</v>
      </c>
      <c r="L15" s="42"/>
      <c r="M15" s="9"/>
      <c r="N15" s="9"/>
      <c r="O15" s="9"/>
      <c r="P15" s="9"/>
      <c r="Q15" s="9"/>
      <c r="R15" s="9"/>
    </row>
    <row r="16" spans="1:18" s="3" customFormat="1" x14ac:dyDescent="0.25">
      <c r="A16" s="39"/>
      <c r="B16" s="16" t="s">
        <v>268</v>
      </c>
      <c r="C16" s="16" t="s">
        <v>153</v>
      </c>
      <c r="D16" s="54">
        <v>22</v>
      </c>
      <c r="E16" s="54">
        <v>13</v>
      </c>
      <c r="F16" s="54">
        <v>0</v>
      </c>
      <c r="G16" s="54">
        <f>2*6</f>
        <v>12</v>
      </c>
      <c r="H16" s="44"/>
      <c r="I16" s="7">
        <v>15</v>
      </c>
      <c r="J16" s="44"/>
      <c r="K16" s="7">
        <f>SUM(H16:J16)</f>
        <v>15</v>
      </c>
      <c r="L16" s="42"/>
    </row>
    <row r="17" spans="1:18" s="3" customFormat="1" x14ac:dyDescent="0.25">
      <c r="A17" s="41"/>
      <c r="B17" s="15" t="s">
        <v>269</v>
      </c>
      <c r="C17" s="15" t="s">
        <v>349</v>
      </c>
      <c r="D17" s="44"/>
      <c r="E17" s="44"/>
      <c r="F17" s="44"/>
      <c r="G17" s="7">
        <f>2*7</f>
        <v>14</v>
      </c>
      <c r="H17" s="44"/>
      <c r="I17" s="44"/>
      <c r="J17" s="44"/>
      <c r="K17" s="7">
        <f>SUM(D17:J17)</f>
        <v>14</v>
      </c>
      <c r="L17" s="42"/>
    </row>
    <row r="18" spans="1:18" s="8" customFormat="1" ht="20.100000000000001" customHeight="1" x14ac:dyDescent="0.25">
      <c r="A18" s="40"/>
      <c r="B18" s="14" t="s">
        <v>169</v>
      </c>
      <c r="C18" s="14" t="s">
        <v>168</v>
      </c>
      <c r="D18" s="44"/>
      <c r="E18" s="44"/>
      <c r="F18" s="7">
        <v>5</v>
      </c>
      <c r="G18" s="44"/>
      <c r="H18" s="44"/>
      <c r="I18" s="44"/>
      <c r="J18" s="7">
        <v>0</v>
      </c>
      <c r="K18" s="7">
        <f>SUM(D18:J18)</f>
        <v>5</v>
      </c>
      <c r="L18" s="42"/>
      <c r="M18" s="9"/>
      <c r="N18" s="9"/>
      <c r="O18" s="9"/>
      <c r="P18" s="9"/>
      <c r="Q18" s="9"/>
      <c r="R18" s="9"/>
    </row>
    <row r="19" spans="1:18" s="3" customFormat="1" x14ac:dyDescent="0.25">
      <c r="A19" s="39"/>
      <c r="B19" s="15" t="s">
        <v>345</v>
      </c>
      <c r="C19" s="15" t="s">
        <v>391</v>
      </c>
      <c r="D19" s="44"/>
      <c r="E19" s="44"/>
      <c r="F19" s="44"/>
      <c r="G19" s="44"/>
      <c r="H19" s="44"/>
      <c r="I19" s="44"/>
      <c r="J19" s="7">
        <f>2*1</f>
        <v>2</v>
      </c>
      <c r="K19" s="7">
        <f>SUM(D19:J19)</f>
        <v>2</v>
      </c>
      <c r="L19" s="7"/>
    </row>
    <row r="20" spans="1:18" s="3" customFormat="1" x14ac:dyDescent="0.25">
      <c r="A20" s="39"/>
      <c r="B20" s="14" t="s">
        <v>317</v>
      </c>
      <c r="C20" s="15" t="s">
        <v>316</v>
      </c>
      <c r="D20" s="44"/>
      <c r="E20" s="44"/>
      <c r="F20" s="44"/>
      <c r="G20" s="44"/>
      <c r="H20" s="7">
        <v>1</v>
      </c>
      <c r="I20" s="44"/>
      <c r="J20" s="44"/>
      <c r="K20" s="7">
        <f>SUM(H20:J20)</f>
        <v>1</v>
      </c>
      <c r="L20" s="42"/>
    </row>
    <row r="21" spans="1:18" s="8" customFormat="1" ht="20.100000000000001" customHeight="1" x14ac:dyDescent="0.25">
      <c r="A21" s="39"/>
      <c r="B21" s="16" t="s">
        <v>141</v>
      </c>
      <c r="C21" s="16" t="s">
        <v>156</v>
      </c>
      <c r="D21" s="54">
        <v>4</v>
      </c>
      <c r="E21" s="54">
        <v>5</v>
      </c>
      <c r="F21" s="54">
        <v>12</v>
      </c>
      <c r="G21" s="44"/>
      <c r="H21" s="44"/>
      <c r="I21" s="44"/>
      <c r="J21" s="44"/>
      <c r="K21" s="7">
        <f>SUM(H21:J21)</f>
        <v>0</v>
      </c>
      <c r="L21" s="42"/>
      <c r="M21" s="9"/>
      <c r="N21" s="9"/>
      <c r="O21" s="9"/>
      <c r="P21" s="9"/>
      <c r="Q21" s="9"/>
      <c r="R21" s="9"/>
    </row>
    <row r="22" spans="1:18" s="3" customFormat="1" x14ac:dyDescent="0.25">
      <c r="A22" s="39"/>
      <c r="B22" s="16" t="s">
        <v>167</v>
      </c>
      <c r="C22" s="16" t="s">
        <v>166</v>
      </c>
      <c r="D22" s="44"/>
      <c r="E22" s="44"/>
      <c r="F22" s="54">
        <v>5</v>
      </c>
      <c r="G22" s="44"/>
      <c r="H22" s="44"/>
      <c r="I22" s="44"/>
      <c r="J22" s="44"/>
      <c r="K22" s="7">
        <f>SUM(H22:J22)</f>
        <v>0</v>
      </c>
      <c r="L22" s="42"/>
    </row>
    <row r="23" spans="1:18" s="3" customFormat="1" x14ac:dyDescent="0.25"/>
    <row r="24" spans="1:18" s="3" customFormat="1" x14ac:dyDescent="0.25"/>
    <row r="25" spans="1:18" s="3" customFormat="1" x14ac:dyDescent="0.25"/>
    <row r="26" spans="1:18" s="3" customFormat="1" x14ac:dyDescent="0.25"/>
    <row r="27" spans="1:18" s="3" customFormat="1" x14ac:dyDescent="0.25"/>
    <row r="28" spans="1:18" s="3" customFormat="1" x14ac:dyDescent="0.25"/>
    <row r="29" spans="1:18" s="3" customFormat="1" x14ac:dyDescent="0.25"/>
    <row r="30" spans="1:18" s="3" customFormat="1" x14ac:dyDescent="0.25"/>
    <row r="31" spans="1:18" s="3" customFormat="1" x14ac:dyDescent="0.25"/>
    <row r="32" spans="1:1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/>
    <row r="292" spans="1:12" s="3" customFormat="1" x14ac:dyDescent="0.25"/>
    <row r="293" spans="1:12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</sheetData>
  <autoFilter ref="A3:L22" xr:uid="{D344A02F-272D-467D-BCBF-619581A242BB}">
    <sortState xmlns:xlrd2="http://schemas.microsoft.com/office/spreadsheetml/2017/richdata2" ref="A8:L22">
      <sortCondition descending="1" ref="K3:K22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B9EB187F-CA5E-4EFE-AB3A-906BBB3681E9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F741-8169-4A42-A1BB-8FCB19929CA8}">
  <sheetPr>
    <tabColor rgb="FF00B0F0"/>
    <pageSetUpPr fitToPage="1"/>
  </sheetPr>
  <dimension ref="A1:AI466"/>
  <sheetViews>
    <sheetView zoomScale="60" zoomScaleNormal="60" workbookViewId="0">
      <pane ySplit="1" topLeftCell="A2" activePane="bottomLeft" state="frozen"/>
      <selection activeCell="AP3" sqref="AP3"/>
      <selection pane="bottomLeft" activeCell="C6" sqref="C6:C12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3.21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3" width="19.6640625" style="1" customWidth="1"/>
    <col min="14" max="21" width="8.6640625" style="1" customWidth="1"/>
    <col min="22" max="22" width="8.6640625" style="10" customWidth="1"/>
    <col min="23" max="24" width="8.6640625" style="1" customWidth="1"/>
    <col min="25" max="25" width="8.6640625" style="10" customWidth="1"/>
    <col min="26" max="34" width="8.6640625" style="1" customWidth="1"/>
    <col min="35" max="35" width="8.6640625" style="10" customWidth="1"/>
    <col min="36" max="46" width="8.6640625" style="1" customWidth="1"/>
    <col min="47" max="16384" width="9.109375" style="1"/>
  </cols>
  <sheetData>
    <row r="1" spans="1:18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  <c r="M1" s="23"/>
      <c r="N1" s="18"/>
    </row>
    <row r="2" spans="1:18" s="4" customFormat="1" ht="43.5" customHeight="1" x14ac:dyDescent="0.25">
      <c r="A2" s="84" t="s">
        <v>5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  <c r="M2" s="24"/>
      <c r="N2" s="18"/>
    </row>
    <row r="3" spans="1:18" s="6" customFormat="1" ht="42.75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  <c r="M3" s="25"/>
      <c r="N3" s="22"/>
    </row>
    <row r="4" spans="1:18" s="5" customFormat="1" ht="9.75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  <c r="M4" s="28"/>
    </row>
    <row r="5" spans="1:18" s="5" customFormat="1" ht="11.25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  <c r="M5" s="29"/>
    </row>
    <row r="6" spans="1:18" s="8" customFormat="1" ht="20.100000000000001" customHeight="1" x14ac:dyDescent="0.25">
      <c r="A6" s="40"/>
      <c r="B6" s="20" t="s">
        <v>78</v>
      </c>
      <c r="C6" s="20" t="s">
        <v>170</v>
      </c>
      <c r="D6" s="7">
        <v>23</v>
      </c>
      <c r="E6" s="7">
        <v>21</v>
      </c>
      <c r="F6" s="7">
        <v>28</v>
      </c>
      <c r="G6" s="44"/>
      <c r="H6" s="7">
        <v>28</v>
      </c>
      <c r="I6" s="7">
        <v>28</v>
      </c>
      <c r="J6" s="7">
        <f>2*26</f>
        <v>52</v>
      </c>
      <c r="K6" s="27">
        <f t="shared" ref="K6:K16" si="0">SUM(D6:J6)</f>
        <v>180</v>
      </c>
      <c r="L6" s="40">
        <v>1</v>
      </c>
      <c r="M6" s="30"/>
      <c r="N6" s="9"/>
      <c r="O6" s="9"/>
      <c r="P6" s="9"/>
      <c r="Q6" s="9"/>
      <c r="R6" s="9"/>
    </row>
    <row r="7" spans="1:18" s="8" customFormat="1" ht="20.100000000000001" customHeight="1" x14ac:dyDescent="0.25">
      <c r="A7" s="41"/>
      <c r="B7" s="16" t="s">
        <v>272</v>
      </c>
      <c r="C7" s="16" t="s">
        <v>171</v>
      </c>
      <c r="D7" s="7">
        <v>20</v>
      </c>
      <c r="E7" s="7">
        <v>26</v>
      </c>
      <c r="F7" s="7">
        <v>15</v>
      </c>
      <c r="G7" s="32">
        <f>2*20</f>
        <v>40</v>
      </c>
      <c r="H7" s="32">
        <v>14</v>
      </c>
      <c r="I7" s="45"/>
      <c r="J7" s="45"/>
      <c r="K7" s="7">
        <f t="shared" si="0"/>
        <v>115</v>
      </c>
      <c r="L7" s="41">
        <v>2</v>
      </c>
      <c r="M7" s="26"/>
    </row>
    <row r="8" spans="1:18" s="8" customFormat="1" ht="20.100000000000001" customHeight="1" x14ac:dyDescent="0.25">
      <c r="A8" s="40"/>
      <c r="B8" s="15" t="s">
        <v>273</v>
      </c>
      <c r="C8" s="15" t="s">
        <v>172</v>
      </c>
      <c r="D8" s="7">
        <v>20</v>
      </c>
      <c r="E8" s="44"/>
      <c r="F8" s="32">
        <v>20</v>
      </c>
      <c r="G8" s="7">
        <f>2*17</f>
        <v>34</v>
      </c>
      <c r="H8" s="32">
        <v>20</v>
      </c>
      <c r="I8" s="44"/>
      <c r="J8" s="45"/>
      <c r="K8" s="7">
        <f t="shared" si="0"/>
        <v>94</v>
      </c>
      <c r="L8" s="41">
        <v>3</v>
      </c>
    </row>
    <row r="9" spans="1:18" s="9" customFormat="1" ht="20.100000000000001" customHeight="1" x14ac:dyDescent="0.25">
      <c r="A9" s="40"/>
      <c r="B9" s="14" t="s">
        <v>165</v>
      </c>
      <c r="C9" s="14" t="s">
        <v>164</v>
      </c>
      <c r="D9" s="44"/>
      <c r="E9" s="44"/>
      <c r="F9" s="32">
        <v>12</v>
      </c>
      <c r="G9" s="32">
        <f>2*12</f>
        <v>24</v>
      </c>
      <c r="H9" s="44"/>
      <c r="I9" s="44"/>
      <c r="J9" s="7">
        <f>2*14</f>
        <v>28</v>
      </c>
      <c r="K9" s="7">
        <f t="shared" si="0"/>
        <v>64</v>
      </c>
      <c r="L9" s="41">
        <v>4</v>
      </c>
      <c r="M9" s="8"/>
      <c r="N9" s="8"/>
      <c r="O9" s="8"/>
      <c r="P9" s="8"/>
      <c r="Q9" s="8"/>
      <c r="R9" s="8"/>
    </row>
    <row r="10" spans="1:18" s="8" customFormat="1" ht="20.100000000000001" customHeight="1" x14ac:dyDescent="0.25">
      <c r="A10" s="40"/>
      <c r="B10" s="14" t="s">
        <v>210</v>
      </c>
      <c r="C10" s="14" t="s">
        <v>392</v>
      </c>
      <c r="D10" s="44"/>
      <c r="E10" s="44"/>
      <c r="F10" s="44"/>
      <c r="G10" s="45"/>
      <c r="H10" s="44"/>
      <c r="I10" s="44"/>
      <c r="J10" s="7">
        <f>2*16</f>
        <v>32</v>
      </c>
      <c r="K10" s="7">
        <f t="shared" si="0"/>
        <v>32</v>
      </c>
      <c r="L10" s="41">
        <v>5</v>
      </c>
    </row>
    <row r="11" spans="1:18" s="8" customFormat="1" ht="20.100000000000001" customHeight="1" x14ac:dyDescent="0.25">
      <c r="A11" s="39"/>
      <c r="B11" s="15" t="s">
        <v>345</v>
      </c>
      <c r="C11" s="15" t="s">
        <v>341</v>
      </c>
      <c r="D11" s="44"/>
      <c r="E11" s="44"/>
      <c r="F11" s="45"/>
      <c r="G11" s="45"/>
      <c r="H11" s="44"/>
      <c r="I11" s="44"/>
      <c r="J11" s="7">
        <f>2*16</f>
        <v>32</v>
      </c>
      <c r="K11" s="7">
        <f t="shared" si="0"/>
        <v>32</v>
      </c>
      <c r="L11" s="62"/>
    </row>
    <row r="12" spans="1:18" s="8" customFormat="1" ht="20.100000000000001" customHeight="1" x14ac:dyDescent="0.25">
      <c r="A12" s="40"/>
      <c r="B12" s="15" t="s">
        <v>269</v>
      </c>
      <c r="C12" s="15" t="s">
        <v>349</v>
      </c>
      <c r="D12" s="44"/>
      <c r="E12" s="44"/>
      <c r="F12" s="45"/>
      <c r="G12" s="7">
        <f>2*13</f>
        <v>26</v>
      </c>
      <c r="H12" s="44"/>
      <c r="I12" s="44"/>
      <c r="J12" s="44"/>
      <c r="K12" s="7">
        <f t="shared" si="0"/>
        <v>26</v>
      </c>
      <c r="L12" s="41">
        <v>6</v>
      </c>
      <c r="M12" s="9"/>
      <c r="N12" s="9"/>
      <c r="O12" s="9"/>
      <c r="P12" s="9"/>
      <c r="Q12" s="9"/>
      <c r="R12" s="9"/>
    </row>
    <row r="13" spans="1:18" s="8" customFormat="1" ht="20.100000000000001" customHeight="1" x14ac:dyDescent="0.25">
      <c r="A13" s="40"/>
      <c r="B13" s="14" t="s">
        <v>22</v>
      </c>
      <c r="C13" s="15" t="s">
        <v>139</v>
      </c>
      <c r="D13" s="7">
        <v>10</v>
      </c>
      <c r="E13" s="44"/>
      <c r="F13" s="7">
        <v>7</v>
      </c>
      <c r="G13" s="7">
        <f>2*3</f>
        <v>6</v>
      </c>
      <c r="H13" s="44"/>
      <c r="I13" s="44"/>
      <c r="J13" s="44"/>
      <c r="K13" s="7">
        <f t="shared" si="0"/>
        <v>23</v>
      </c>
      <c r="L13" s="42"/>
      <c r="M13" s="9"/>
      <c r="N13" s="9"/>
      <c r="O13" s="9"/>
      <c r="P13" s="9"/>
      <c r="Q13" s="9"/>
      <c r="R13" s="9"/>
    </row>
    <row r="14" spans="1:18" s="9" customFormat="1" ht="20.100000000000001" customHeight="1" x14ac:dyDescent="0.25">
      <c r="A14" s="39"/>
      <c r="B14" s="15" t="s">
        <v>354</v>
      </c>
      <c r="C14" s="15" t="s">
        <v>353</v>
      </c>
      <c r="D14" s="44"/>
      <c r="E14" s="44"/>
      <c r="F14" s="44"/>
      <c r="G14" s="44"/>
      <c r="H14" s="44"/>
      <c r="I14" s="7">
        <v>18</v>
      </c>
      <c r="J14" s="44"/>
      <c r="K14" s="7">
        <f t="shared" si="0"/>
        <v>18</v>
      </c>
      <c r="L14" s="42"/>
      <c r="M14" s="8"/>
      <c r="N14" s="8"/>
      <c r="O14" s="8"/>
      <c r="P14" s="8"/>
      <c r="Q14" s="8"/>
      <c r="R14" s="8"/>
    </row>
    <row r="15" spans="1:18" s="8" customFormat="1" ht="20.100000000000001" customHeight="1" x14ac:dyDescent="0.25">
      <c r="A15" s="39"/>
      <c r="B15" s="14" t="s">
        <v>356</v>
      </c>
      <c r="C15" s="15" t="s">
        <v>355</v>
      </c>
      <c r="D15" s="44"/>
      <c r="E15" s="44"/>
      <c r="F15" s="44"/>
      <c r="G15" s="44"/>
      <c r="H15" s="44"/>
      <c r="I15" s="7">
        <v>18</v>
      </c>
      <c r="J15" s="44"/>
      <c r="K15" s="7">
        <f t="shared" si="0"/>
        <v>18</v>
      </c>
      <c r="L15" s="42"/>
      <c r="M15" s="9"/>
      <c r="N15" s="9"/>
      <c r="O15" s="9"/>
      <c r="P15" s="9"/>
      <c r="Q15" s="9"/>
      <c r="R15" s="9"/>
    </row>
    <row r="16" spans="1:18" s="3" customFormat="1" x14ac:dyDescent="0.25">
      <c r="A16" s="40"/>
      <c r="B16" s="14" t="s">
        <v>125</v>
      </c>
      <c r="C16" s="14" t="s">
        <v>303</v>
      </c>
      <c r="D16" s="44"/>
      <c r="E16" s="44"/>
      <c r="F16" s="44"/>
      <c r="G16" s="7">
        <f>2*7</f>
        <v>14</v>
      </c>
      <c r="H16" s="44"/>
      <c r="I16" s="44"/>
      <c r="J16" s="44"/>
      <c r="K16" s="7">
        <f t="shared" si="0"/>
        <v>14</v>
      </c>
      <c r="L16" s="42"/>
    </row>
    <row r="17" spans="1:18" s="3" customFormat="1" x14ac:dyDescent="0.25">
      <c r="A17" s="39"/>
      <c r="B17" s="14" t="s">
        <v>260</v>
      </c>
      <c r="C17" s="14" t="s">
        <v>318</v>
      </c>
      <c r="D17" s="44"/>
      <c r="E17" s="44"/>
      <c r="F17" s="44"/>
      <c r="G17" s="44"/>
      <c r="H17" s="7">
        <v>13</v>
      </c>
      <c r="I17" s="44"/>
      <c r="J17" s="44"/>
      <c r="K17" s="7">
        <f>SUM(H17:J17)</f>
        <v>13</v>
      </c>
      <c r="L17" s="42"/>
    </row>
    <row r="18" spans="1:18" s="8" customFormat="1" ht="20.100000000000001" customHeight="1" x14ac:dyDescent="0.25">
      <c r="A18" s="39"/>
      <c r="B18" s="15" t="s">
        <v>312</v>
      </c>
      <c r="C18" s="15" t="s">
        <v>319</v>
      </c>
      <c r="D18" s="44"/>
      <c r="E18" s="44"/>
      <c r="F18" s="44"/>
      <c r="G18" s="44"/>
      <c r="H18" s="7">
        <v>9</v>
      </c>
      <c r="I18" s="44"/>
      <c r="J18" s="44"/>
      <c r="K18" s="7">
        <f>SUM(H18:J18)</f>
        <v>9</v>
      </c>
      <c r="L18" s="42"/>
      <c r="M18" s="9"/>
      <c r="N18" s="9"/>
      <c r="O18" s="9"/>
      <c r="P18" s="9"/>
      <c r="Q18" s="9"/>
      <c r="R18" s="9"/>
    </row>
    <row r="19" spans="1:18" s="3" customFormat="1" x14ac:dyDescent="0.25">
      <c r="A19" s="39"/>
      <c r="B19" s="15" t="s">
        <v>345</v>
      </c>
      <c r="C19" s="16" t="s">
        <v>391</v>
      </c>
      <c r="D19" s="44"/>
      <c r="E19" s="44"/>
      <c r="F19" s="44"/>
      <c r="G19" s="44"/>
      <c r="H19" s="44"/>
      <c r="I19" s="44"/>
      <c r="J19" s="7">
        <f>2*4</f>
        <v>8</v>
      </c>
      <c r="K19" s="7">
        <f>SUM(D19:J19)</f>
        <v>8</v>
      </c>
      <c r="L19" s="7"/>
    </row>
    <row r="20" spans="1:18" s="3" customFormat="1" x14ac:dyDescent="0.25">
      <c r="A20" s="40"/>
      <c r="B20" s="14" t="s">
        <v>173</v>
      </c>
      <c r="C20" s="15" t="s">
        <v>151</v>
      </c>
      <c r="D20" s="44"/>
      <c r="E20" s="7">
        <v>6</v>
      </c>
      <c r="F20" s="7">
        <v>1</v>
      </c>
      <c r="G20" s="44"/>
      <c r="H20" s="44"/>
      <c r="I20" s="44"/>
      <c r="J20" s="44"/>
      <c r="K20" s="7">
        <f>SUM(D20:J20)</f>
        <v>7</v>
      </c>
      <c r="L20" s="42"/>
    </row>
    <row r="21" spans="1:18" s="8" customFormat="1" ht="20.100000000000001" customHeight="1" x14ac:dyDescent="0.25">
      <c r="A21" s="39"/>
      <c r="B21" s="14" t="s">
        <v>317</v>
      </c>
      <c r="C21" s="15" t="s">
        <v>316</v>
      </c>
      <c r="D21" s="44"/>
      <c r="E21" s="44"/>
      <c r="F21" s="44"/>
      <c r="G21" s="44"/>
      <c r="H21" s="7">
        <v>1</v>
      </c>
      <c r="I21" s="44"/>
      <c r="J21" s="44"/>
      <c r="K21" s="7">
        <f>SUM(H21:J21)</f>
        <v>1</v>
      </c>
      <c r="L21" s="42"/>
      <c r="M21" s="9"/>
      <c r="N21" s="9"/>
      <c r="O21" s="9"/>
      <c r="P21" s="9"/>
      <c r="Q21" s="9"/>
      <c r="R21" s="9"/>
    </row>
    <row r="22" spans="1:18" s="3" customFormat="1" x14ac:dyDescent="0.25">
      <c r="A22" s="39"/>
      <c r="B22" s="16" t="s">
        <v>274</v>
      </c>
      <c r="C22" s="16" t="s">
        <v>174</v>
      </c>
      <c r="D22" s="54">
        <v>4</v>
      </c>
      <c r="E22" s="54">
        <v>17</v>
      </c>
      <c r="F22" s="44"/>
      <c r="G22" s="54">
        <f>2*15</f>
        <v>30</v>
      </c>
      <c r="H22" s="44"/>
      <c r="I22" s="44"/>
      <c r="J22" s="44"/>
      <c r="K22" s="7">
        <f>SUM(H22:J22)</f>
        <v>0</v>
      </c>
      <c r="L22" s="42"/>
    </row>
    <row r="23" spans="1:18" s="3" customFormat="1" x14ac:dyDescent="0.25">
      <c r="A23" s="39"/>
      <c r="B23" s="14" t="s">
        <v>176</v>
      </c>
      <c r="C23" s="14" t="s">
        <v>175</v>
      </c>
      <c r="D23" s="44"/>
      <c r="E23" s="44"/>
      <c r="F23" s="54">
        <v>5</v>
      </c>
      <c r="G23" s="44"/>
      <c r="H23" s="44"/>
      <c r="I23" s="44"/>
      <c r="J23" s="44"/>
      <c r="K23" s="7">
        <f>SUM(H23:J23)</f>
        <v>0</v>
      </c>
      <c r="L23" s="42"/>
    </row>
    <row r="24" spans="1:18" s="3" customFormat="1" x14ac:dyDescent="0.25"/>
    <row r="25" spans="1:18" s="3" customFormat="1" x14ac:dyDescent="0.25"/>
    <row r="26" spans="1:18" s="3" customFormat="1" x14ac:dyDescent="0.25"/>
    <row r="27" spans="1:18" s="3" customFormat="1" x14ac:dyDescent="0.25"/>
    <row r="28" spans="1:18" s="3" customFormat="1" x14ac:dyDescent="0.25"/>
    <row r="29" spans="1:18" s="3" customFormat="1" x14ac:dyDescent="0.25"/>
    <row r="30" spans="1:18" s="3" customFormat="1" x14ac:dyDescent="0.25"/>
    <row r="31" spans="1:18" s="3" customFormat="1" x14ac:dyDescent="0.25"/>
    <row r="32" spans="1:1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/>
    <row r="292" spans="1:12" s="3" customFormat="1" x14ac:dyDescent="0.25"/>
    <row r="293" spans="1:12" s="3" customFormat="1" x14ac:dyDescent="0.25"/>
    <row r="294" spans="1:12" s="3" customFormat="1" x14ac:dyDescent="0.25"/>
    <row r="295" spans="1:12" s="3" customFormat="1" x14ac:dyDescent="0.25"/>
    <row r="296" spans="1:12" s="3" customFormat="1" x14ac:dyDescent="0.25"/>
    <row r="297" spans="1:12" s="3" customFormat="1" x14ac:dyDescent="0.25"/>
    <row r="298" spans="1:12" s="3" customFormat="1" x14ac:dyDescent="0.25"/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3" customForma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3" customForma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</sheetData>
  <autoFilter ref="A3:L23" xr:uid="{D344A02F-272D-467D-BCBF-619581A242BB}">
    <sortState xmlns:xlrd2="http://schemas.microsoft.com/office/spreadsheetml/2017/richdata2" ref="A8:L23">
      <sortCondition descending="1" ref="K3:K23"/>
    </sortState>
  </autoFilter>
  <mergeCells count="15">
    <mergeCell ref="A1:J1"/>
    <mergeCell ref="K1:L1"/>
    <mergeCell ref="A2: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hyperlinks>
    <hyperlink ref="K1:L1" location="'Table of Contents'!A1" display="Click Here to Return to Table of Contents" xr:uid="{6E6373A3-26D4-458F-8416-CBA4ECB03F91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C140-293F-44E1-9D11-9B9F0FD1DC4B}">
  <sheetPr>
    <tabColor rgb="FF00B050"/>
    <pageSetUpPr fitToPage="1"/>
  </sheetPr>
  <dimension ref="A1:AJ465"/>
  <sheetViews>
    <sheetView zoomScale="50" zoomScaleNormal="50" workbookViewId="0">
      <pane ySplit="1" topLeftCell="A2" activePane="bottomLeft" state="frozen"/>
      <selection activeCell="AP3" sqref="AP3"/>
      <selection pane="bottomLeft" activeCell="F33" sqref="F33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7.88671875" style="2" customWidth="1"/>
    <col min="4" max="4" width="20.5546875" style="2" bestFit="1" customWidth="1"/>
    <col min="5" max="5" width="15" style="2" bestFit="1" customWidth="1"/>
    <col min="6" max="7" width="14.109375" style="2" bestFit="1" customWidth="1"/>
    <col min="8" max="8" width="15.6640625" style="2" bestFit="1" customWidth="1"/>
    <col min="9" max="9" width="14.109375" style="2" bestFit="1" customWidth="1"/>
    <col min="10" max="10" width="15.21875" style="2" bestFit="1" customWidth="1"/>
    <col min="11" max="11" width="16.5546875" style="2" bestFit="1" customWidth="1"/>
    <col min="12" max="12" width="16.109375" style="2" bestFit="1" customWidth="1"/>
    <col min="13" max="13" width="19.109375" style="2" customWidth="1"/>
    <col min="14" max="14" width="19.6640625" style="1" customWidth="1"/>
    <col min="15" max="22" width="8.6640625" style="1" customWidth="1"/>
    <col min="23" max="23" width="8.6640625" style="10" customWidth="1"/>
    <col min="24" max="25" width="8.6640625" style="1" customWidth="1"/>
    <col min="26" max="26" width="8.6640625" style="10" customWidth="1"/>
    <col min="27" max="35" width="8.6640625" style="1" customWidth="1"/>
    <col min="36" max="36" width="8.6640625" style="10" customWidth="1"/>
    <col min="37" max="47" width="8.6640625" style="1" customWidth="1"/>
    <col min="48" max="16384" width="9.109375" style="1"/>
  </cols>
  <sheetData>
    <row r="1" spans="1:19" s="4" customFormat="1" ht="4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36</v>
      </c>
      <c r="M1" s="79"/>
      <c r="N1" s="23"/>
      <c r="O1" s="18"/>
    </row>
    <row r="2" spans="1:19" s="4" customFormat="1" ht="43.5" customHeight="1" x14ac:dyDescent="0.25">
      <c r="A2" s="84" t="s">
        <v>4</v>
      </c>
      <c r="B2" s="85"/>
      <c r="C2" s="85"/>
      <c r="D2" s="85"/>
      <c r="E2" s="19"/>
      <c r="F2" s="19"/>
      <c r="G2" s="19"/>
      <c r="H2" s="19"/>
      <c r="I2" s="19"/>
      <c r="J2" s="19"/>
      <c r="K2" s="19"/>
      <c r="L2" s="19"/>
      <c r="M2" s="31"/>
      <c r="N2" s="24"/>
      <c r="O2" s="18"/>
    </row>
    <row r="3" spans="1:19" s="6" customFormat="1" ht="42.75" customHeight="1" x14ac:dyDescent="0.25">
      <c r="A3" s="74" t="s">
        <v>110</v>
      </c>
      <c r="B3" s="74" t="s">
        <v>112</v>
      </c>
      <c r="C3" s="86" t="s">
        <v>74</v>
      </c>
      <c r="D3" s="74" t="s">
        <v>111</v>
      </c>
      <c r="E3" s="83" t="s">
        <v>102</v>
      </c>
      <c r="F3" s="83" t="s">
        <v>103</v>
      </c>
      <c r="G3" s="83" t="s">
        <v>104</v>
      </c>
      <c r="H3" s="77" t="s">
        <v>105</v>
      </c>
      <c r="I3" s="77" t="s">
        <v>106</v>
      </c>
      <c r="J3" s="75" t="s">
        <v>107</v>
      </c>
      <c r="K3" s="77" t="s">
        <v>108</v>
      </c>
      <c r="L3" s="80" t="s">
        <v>0</v>
      </c>
      <c r="M3" s="82" t="s">
        <v>100</v>
      </c>
      <c r="N3" s="25"/>
      <c r="O3" s="22"/>
    </row>
    <row r="4" spans="1:19" s="5" customFormat="1" ht="9.75" customHeight="1" x14ac:dyDescent="0.25">
      <c r="A4" s="74"/>
      <c r="B4" s="74"/>
      <c r="C4" s="87"/>
      <c r="D4" s="74"/>
      <c r="E4" s="83"/>
      <c r="F4" s="83"/>
      <c r="G4" s="83"/>
      <c r="H4" s="83"/>
      <c r="I4" s="83"/>
      <c r="J4" s="76"/>
      <c r="K4" s="83"/>
      <c r="L4" s="81"/>
      <c r="M4" s="82"/>
      <c r="N4" s="28"/>
    </row>
    <row r="5" spans="1:19" s="5" customFormat="1" ht="11.25" customHeight="1" x14ac:dyDescent="0.25">
      <c r="A5" s="74"/>
      <c r="B5" s="74"/>
      <c r="C5" s="88"/>
      <c r="D5" s="74"/>
      <c r="E5" s="83"/>
      <c r="F5" s="83"/>
      <c r="G5" s="83"/>
      <c r="H5" s="83"/>
      <c r="I5" s="83"/>
      <c r="J5" s="77"/>
      <c r="K5" s="83"/>
      <c r="L5" s="81"/>
      <c r="M5" s="82"/>
      <c r="N5" s="29"/>
    </row>
    <row r="6" spans="1:19" s="8" customFormat="1" ht="20.100000000000001" customHeight="1" x14ac:dyDescent="0.25">
      <c r="A6" s="40"/>
      <c r="B6" s="37" t="s">
        <v>157</v>
      </c>
      <c r="C6" s="37" t="s">
        <v>157</v>
      </c>
      <c r="D6" s="37" t="s">
        <v>177</v>
      </c>
      <c r="E6" s="7">
        <v>19</v>
      </c>
      <c r="F6" s="7">
        <v>24</v>
      </c>
      <c r="G6" s="7">
        <v>24</v>
      </c>
      <c r="H6" s="7">
        <f>2*28</f>
        <v>56</v>
      </c>
      <c r="I6" s="7">
        <v>10</v>
      </c>
      <c r="J6" s="44"/>
      <c r="K6" s="7">
        <f>2*17</f>
        <v>34</v>
      </c>
      <c r="L6" s="27">
        <f t="shared" ref="L6:L15" si="0">SUM(E6:K6)</f>
        <v>167</v>
      </c>
      <c r="M6" s="40">
        <v>1</v>
      </c>
      <c r="N6" s="30"/>
      <c r="O6" s="9"/>
      <c r="P6" s="9"/>
      <c r="Q6" s="9"/>
      <c r="R6" s="9"/>
      <c r="S6" s="9"/>
    </row>
    <row r="7" spans="1:19" s="8" customFormat="1" ht="20.100000000000001" customHeight="1" x14ac:dyDescent="0.25">
      <c r="A7" s="40"/>
      <c r="B7" s="15" t="s">
        <v>256</v>
      </c>
      <c r="C7" s="15" t="s">
        <v>151</v>
      </c>
      <c r="D7" s="15" t="s">
        <v>152</v>
      </c>
      <c r="E7" s="7">
        <v>28</v>
      </c>
      <c r="F7" s="44"/>
      <c r="G7" s="7">
        <v>12</v>
      </c>
      <c r="H7" s="45"/>
      <c r="I7" s="7">
        <v>26</v>
      </c>
      <c r="J7" s="32">
        <v>20</v>
      </c>
      <c r="K7" s="7">
        <f>2*28</f>
        <v>56</v>
      </c>
      <c r="L7" s="7">
        <f t="shared" si="0"/>
        <v>142</v>
      </c>
      <c r="M7" s="41">
        <v>2</v>
      </c>
      <c r="N7" s="26"/>
    </row>
    <row r="8" spans="1:19" s="8" customFormat="1" ht="20.100000000000001" customHeight="1" x14ac:dyDescent="0.25">
      <c r="A8" s="41"/>
      <c r="B8" s="14" t="s">
        <v>164</v>
      </c>
      <c r="C8" s="14" t="s">
        <v>179</v>
      </c>
      <c r="D8" s="15" t="s">
        <v>165</v>
      </c>
      <c r="E8" s="44"/>
      <c r="F8" s="44"/>
      <c r="G8" s="32">
        <v>14</v>
      </c>
      <c r="H8" s="7">
        <f>2*16</f>
        <v>32</v>
      </c>
      <c r="I8" s="44"/>
      <c r="J8" s="44"/>
      <c r="K8" s="7">
        <f>2*16</f>
        <v>32</v>
      </c>
      <c r="L8" s="7">
        <f t="shared" si="0"/>
        <v>78</v>
      </c>
      <c r="M8" s="41">
        <v>3</v>
      </c>
    </row>
    <row r="9" spans="1:19" s="9" customFormat="1" ht="19.8" customHeight="1" x14ac:dyDescent="0.25">
      <c r="A9" s="40"/>
      <c r="B9" s="14" t="s">
        <v>139</v>
      </c>
      <c r="C9" s="14" t="s">
        <v>24</v>
      </c>
      <c r="D9" s="15" t="s">
        <v>22</v>
      </c>
      <c r="E9" s="7">
        <v>9</v>
      </c>
      <c r="F9" s="44"/>
      <c r="G9" s="32">
        <v>4</v>
      </c>
      <c r="H9" s="32">
        <f>2*15</f>
        <v>30</v>
      </c>
      <c r="I9" s="44"/>
      <c r="J9" s="7">
        <v>12</v>
      </c>
      <c r="K9" s="44"/>
      <c r="L9" s="7">
        <f t="shared" si="0"/>
        <v>55</v>
      </c>
      <c r="M9" s="41">
        <v>4</v>
      </c>
      <c r="N9" s="8"/>
      <c r="O9" s="8"/>
      <c r="P9" s="8"/>
      <c r="Q9" s="8"/>
      <c r="R9" s="8"/>
      <c r="S9" s="8"/>
    </row>
    <row r="10" spans="1:19" s="8" customFormat="1" ht="20.100000000000001" customHeight="1" x14ac:dyDescent="0.25">
      <c r="A10" s="40"/>
      <c r="B10" s="20" t="s">
        <v>183</v>
      </c>
      <c r="C10" s="20" t="s">
        <v>151</v>
      </c>
      <c r="D10" s="16" t="s">
        <v>173</v>
      </c>
      <c r="E10" s="44"/>
      <c r="F10" s="7">
        <v>16</v>
      </c>
      <c r="G10" s="32">
        <v>6</v>
      </c>
      <c r="H10" s="32">
        <f>2*16</f>
        <v>32</v>
      </c>
      <c r="I10" s="44"/>
      <c r="J10" s="44"/>
      <c r="K10" s="44"/>
      <c r="L10" s="7">
        <f t="shared" si="0"/>
        <v>54</v>
      </c>
      <c r="M10" s="41">
        <v>5</v>
      </c>
    </row>
    <row r="11" spans="1:19" s="8" customFormat="1" ht="20.100000000000001" customHeight="1" x14ac:dyDescent="0.25">
      <c r="A11" s="40"/>
      <c r="B11" s="15" t="s">
        <v>123</v>
      </c>
      <c r="C11" s="15" t="s">
        <v>215</v>
      </c>
      <c r="D11" s="15" t="s">
        <v>124</v>
      </c>
      <c r="E11" s="44"/>
      <c r="F11" s="44"/>
      <c r="G11" s="45"/>
      <c r="H11" s="45"/>
      <c r="I11" s="32">
        <v>6</v>
      </c>
      <c r="J11" s="7">
        <v>7</v>
      </c>
      <c r="K11" s="7">
        <f>2*15</f>
        <v>30</v>
      </c>
      <c r="L11" s="7">
        <f t="shared" si="0"/>
        <v>43</v>
      </c>
      <c r="M11" s="41">
        <v>6</v>
      </c>
    </row>
    <row r="12" spans="1:19" s="8" customFormat="1" ht="20.100000000000001" customHeight="1" x14ac:dyDescent="0.25">
      <c r="A12" s="41"/>
      <c r="B12" s="14" t="s">
        <v>17</v>
      </c>
      <c r="C12" s="14" t="s">
        <v>17</v>
      </c>
      <c r="D12" s="14" t="s">
        <v>142</v>
      </c>
      <c r="E12" s="44"/>
      <c r="F12" s="7">
        <v>20</v>
      </c>
      <c r="G12" s="44"/>
      <c r="H12" s="44"/>
      <c r="I12" s="7">
        <v>7</v>
      </c>
      <c r="J12" s="44"/>
      <c r="K12" s="44"/>
      <c r="L12" s="7">
        <f t="shared" si="0"/>
        <v>27</v>
      </c>
      <c r="M12" s="42"/>
      <c r="N12" s="9"/>
      <c r="O12" s="9"/>
      <c r="P12" s="9"/>
      <c r="Q12" s="9"/>
      <c r="R12" s="9"/>
      <c r="S12" s="9"/>
    </row>
    <row r="13" spans="1:19" s="8" customFormat="1" ht="20.100000000000001" customHeight="1" x14ac:dyDescent="0.25">
      <c r="A13" s="39"/>
      <c r="B13" s="15" t="s">
        <v>353</v>
      </c>
      <c r="C13" s="15" t="s">
        <v>359</v>
      </c>
      <c r="D13" s="15" t="s">
        <v>354</v>
      </c>
      <c r="E13" s="44"/>
      <c r="F13" s="44"/>
      <c r="G13" s="44"/>
      <c r="H13" s="44"/>
      <c r="I13" s="44"/>
      <c r="J13" s="32">
        <v>24</v>
      </c>
      <c r="K13" s="44"/>
      <c r="L13" s="7">
        <f t="shared" si="0"/>
        <v>24</v>
      </c>
      <c r="M13" s="7"/>
      <c r="N13" s="9"/>
      <c r="O13" s="9"/>
      <c r="P13" s="9"/>
      <c r="Q13" s="9"/>
      <c r="R13" s="9"/>
      <c r="S13" s="9"/>
    </row>
    <row r="14" spans="1:19" s="9" customFormat="1" ht="20.100000000000001" customHeight="1" x14ac:dyDescent="0.25">
      <c r="A14" s="41"/>
      <c r="B14" s="14" t="s">
        <v>77</v>
      </c>
      <c r="C14" s="14" t="s">
        <v>321</v>
      </c>
      <c r="D14" s="14" t="s">
        <v>320</v>
      </c>
      <c r="E14" s="44"/>
      <c r="F14" s="44"/>
      <c r="G14" s="44"/>
      <c r="H14" s="44"/>
      <c r="I14" s="7">
        <v>20</v>
      </c>
      <c r="J14" s="44"/>
      <c r="K14" s="44"/>
      <c r="L14" s="7">
        <f t="shared" si="0"/>
        <v>20</v>
      </c>
      <c r="M14" s="42"/>
      <c r="N14" s="8"/>
      <c r="O14" s="8"/>
      <c r="P14" s="8"/>
      <c r="Q14" s="8"/>
      <c r="R14" s="8"/>
      <c r="S14" s="8"/>
    </row>
    <row r="15" spans="1:19" s="8" customFormat="1" ht="20.100000000000001" customHeight="1" x14ac:dyDescent="0.25">
      <c r="A15" s="39"/>
      <c r="B15" s="14" t="s">
        <v>358</v>
      </c>
      <c r="C15" s="14" t="s">
        <v>357</v>
      </c>
      <c r="D15" s="14" t="s">
        <v>356</v>
      </c>
      <c r="E15" s="44"/>
      <c r="F15" s="44"/>
      <c r="G15" s="44"/>
      <c r="H15" s="44"/>
      <c r="I15" s="44"/>
      <c r="J15" s="7">
        <v>17</v>
      </c>
      <c r="K15" s="44"/>
      <c r="L15" s="7">
        <f t="shared" si="0"/>
        <v>17</v>
      </c>
      <c r="M15" s="42"/>
      <c r="N15" s="9"/>
      <c r="O15" s="9"/>
      <c r="P15" s="9"/>
      <c r="Q15" s="9"/>
      <c r="R15" s="9"/>
      <c r="S15" s="9"/>
    </row>
    <row r="16" spans="1:19" s="3" customFormat="1" x14ac:dyDescent="0.25">
      <c r="A16" s="40"/>
      <c r="B16" s="16" t="s">
        <v>360</v>
      </c>
      <c r="C16" s="16" t="s">
        <v>24</v>
      </c>
      <c r="D16" s="16" t="s">
        <v>73</v>
      </c>
      <c r="E16" s="44"/>
      <c r="F16" s="44"/>
      <c r="G16" s="44"/>
      <c r="H16" s="44"/>
      <c r="I16" s="7">
        <v>13</v>
      </c>
      <c r="J16" s="56">
        <v>8</v>
      </c>
      <c r="K16" s="44"/>
      <c r="L16" s="7">
        <v>13</v>
      </c>
      <c r="M16" s="42"/>
    </row>
    <row r="17" spans="1:19" s="3" customFormat="1" x14ac:dyDescent="0.25">
      <c r="A17" s="40"/>
      <c r="B17" s="16" t="s">
        <v>77</v>
      </c>
      <c r="C17" s="16" t="s">
        <v>181</v>
      </c>
      <c r="D17" s="16" t="s">
        <v>79</v>
      </c>
      <c r="E17" s="44"/>
      <c r="F17" s="7">
        <v>11</v>
      </c>
      <c r="G17" s="44"/>
      <c r="H17" s="44"/>
      <c r="I17" s="44"/>
      <c r="J17" s="44"/>
      <c r="K17" s="44"/>
      <c r="L17" s="7">
        <f>SUM(E17:K17)</f>
        <v>11</v>
      </c>
      <c r="M17" s="42"/>
    </row>
    <row r="18" spans="1:19" s="8" customFormat="1" ht="20.100000000000001" customHeight="1" x14ac:dyDescent="0.25">
      <c r="A18" s="40"/>
      <c r="B18" s="14" t="s">
        <v>168</v>
      </c>
      <c r="C18" s="15" t="s">
        <v>178</v>
      </c>
      <c r="D18" s="15" t="s">
        <v>169</v>
      </c>
      <c r="E18" s="44"/>
      <c r="F18" s="44"/>
      <c r="G18" s="7">
        <v>6</v>
      </c>
      <c r="H18" s="44"/>
      <c r="I18" s="44"/>
      <c r="J18" s="44"/>
      <c r="K18" s="44"/>
      <c r="L18" s="7">
        <f>SUM(E18:K18)</f>
        <v>6</v>
      </c>
      <c r="M18" s="42"/>
      <c r="N18" s="9"/>
      <c r="O18" s="9"/>
      <c r="P18" s="9"/>
      <c r="Q18" s="9"/>
      <c r="R18" s="9"/>
      <c r="S18" s="9"/>
    </row>
    <row r="19" spans="1:19" s="3" customFormat="1" x14ac:dyDescent="0.25">
      <c r="A19" s="39"/>
      <c r="B19" s="15" t="s">
        <v>174</v>
      </c>
      <c r="C19" s="15" t="s">
        <v>323</v>
      </c>
      <c r="D19" s="15" t="s">
        <v>322</v>
      </c>
      <c r="E19" s="44"/>
      <c r="F19" s="44"/>
      <c r="G19" s="44"/>
      <c r="H19" s="44"/>
      <c r="I19" s="7">
        <v>6</v>
      </c>
      <c r="J19" s="44"/>
      <c r="K19" s="44"/>
      <c r="L19" s="7">
        <f>SUM(E19:K19)</f>
        <v>6</v>
      </c>
      <c r="M19" s="42"/>
    </row>
    <row r="20" spans="1:19" s="3" customFormat="1" x14ac:dyDescent="0.25">
      <c r="A20" s="39"/>
      <c r="B20" s="14" t="s">
        <v>287</v>
      </c>
      <c r="C20" s="14" t="s">
        <v>276</v>
      </c>
      <c r="D20" s="14" t="s">
        <v>275</v>
      </c>
      <c r="E20" s="44"/>
      <c r="F20" s="44"/>
      <c r="G20" s="44"/>
      <c r="H20" s="54">
        <f>2*5</f>
        <v>10</v>
      </c>
      <c r="I20" s="44"/>
      <c r="J20" s="44"/>
      <c r="K20" s="44"/>
      <c r="L20" s="7">
        <f>SUM(I20:K20)</f>
        <v>0</v>
      </c>
      <c r="M20" s="42"/>
    </row>
    <row r="21" spans="1:19" s="8" customFormat="1" ht="20.100000000000001" customHeight="1" x14ac:dyDescent="0.25">
      <c r="A21" s="39"/>
      <c r="B21" s="14" t="s">
        <v>182</v>
      </c>
      <c r="C21" s="14" t="s">
        <v>182</v>
      </c>
      <c r="D21" s="14" t="s">
        <v>180</v>
      </c>
      <c r="E21" s="44"/>
      <c r="F21" s="54">
        <v>9</v>
      </c>
      <c r="G21" s="44"/>
      <c r="H21" s="44"/>
      <c r="I21" s="44"/>
      <c r="J21" s="44"/>
      <c r="K21" s="44"/>
      <c r="L21" s="7">
        <f>SUM(I21:K21)</f>
        <v>0</v>
      </c>
      <c r="M21" s="42"/>
      <c r="N21" s="9"/>
      <c r="O21" s="9"/>
      <c r="P21" s="9"/>
      <c r="Q21" s="9"/>
      <c r="R21" s="9"/>
      <c r="S21" s="9"/>
    </row>
    <row r="22" spans="1:19" s="3" customFormat="1" x14ac:dyDescent="0.25">
      <c r="A22" s="39"/>
      <c r="B22" s="14" t="s">
        <v>316</v>
      </c>
      <c r="C22" s="14" t="s">
        <v>323</v>
      </c>
      <c r="D22" s="15" t="s">
        <v>317</v>
      </c>
      <c r="E22" s="44"/>
      <c r="F22" s="44"/>
      <c r="G22" s="44"/>
      <c r="H22" s="44"/>
      <c r="I22" s="7">
        <v>0</v>
      </c>
      <c r="J22" s="44"/>
      <c r="K22" s="44"/>
      <c r="L22" s="7">
        <f>SUM(E22:K22)</f>
        <v>0</v>
      </c>
      <c r="M22" s="42"/>
    </row>
    <row r="23" spans="1:19" s="3" customFormat="1" x14ac:dyDescent="0.25"/>
    <row r="24" spans="1:19" s="3" customFormat="1" x14ac:dyDescent="0.25"/>
    <row r="25" spans="1:19" s="3" customFormat="1" x14ac:dyDescent="0.25"/>
    <row r="26" spans="1:19" s="3" customFormat="1" x14ac:dyDescent="0.25"/>
    <row r="27" spans="1:19" s="3" customFormat="1" x14ac:dyDescent="0.25"/>
    <row r="28" spans="1:19" s="3" customFormat="1" x14ac:dyDescent="0.25"/>
    <row r="29" spans="1:19" s="3" customFormat="1" x14ac:dyDescent="0.25"/>
    <row r="30" spans="1:19" s="3" customFormat="1" x14ac:dyDescent="0.25"/>
    <row r="31" spans="1:19" s="3" customFormat="1" x14ac:dyDescent="0.25"/>
    <row r="32" spans="1:1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3" s="3" customFormat="1" x14ac:dyDescent="0.25"/>
    <row r="290" spans="1:13" s="3" customFormat="1" x14ac:dyDescent="0.25"/>
    <row r="291" spans="1:13" s="3" customFormat="1" x14ac:dyDescent="0.25"/>
    <row r="292" spans="1:13" s="3" customFormat="1" x14ac:dyDescent="0.25"/>
    <row r="293" spans="1:13" s="3" customFormat="1" x14ac:dyDescent="0.25"/>
    <row r="294" spans="1:13" s="3" customFormat="1" x14ac:dyDescent="0.25"/>
    <row r="295" spans="1:13" s="3" customFormat="1" x14ac:dyDescent="0.25"/>
    <row r="296" spans="1:13" s="3" customFormat="1" x14ac:dyDescent="0.25"/>
    <row r="297" spans="1:13" s="3" customFormat="1" x14ac:dyDescent="0.25"/>
    <row r="298" spans="1:13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s="3" customForma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</sheetData>
  <autoFilter ref="A3:M22" xr:uid="{D344A02F-272D-467D-BCBF-619581A242BB}">
    <sortState xmlns:xlrd2="http://schemas.microsoft.com/office/spreadsheetml/2017/richdata2" ref="A8:M22">
      <sortCondition descending="1" ref="L3:L22"/>
    </sortState>
  </autoFilter>
  <mergeCells count="16">
    <mergeCell ref="C3:C5"/>
    <mergeCell ref="A1:K1"/>
    <mergeCell ref="L1:M1"/>
    <mergeCell ref="A2:D2"/>
    <mergeCell ref="A3:A5"/>
    <mergeCell ref="B3:B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hyperlinks>
    <hyperlink ref="L1:M1" location="'Table of Contents'!A1" display="Click Here to Return to Table of Contents" xr:uid="{9B1737D1-1870-4EFE-97C7-27C1E211C931}"/>
  </hyperlinks>
  <printOptions horizontalCentered="1"/>
  <pageMargins left="0" right="0" top="0.5" bottom="0" header="0.28000000000000003" footer="0"/>
  <pageSetup scale="13" orientation="landscape" horizontalDpi="4294967292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DCFD-0010-421A-B4B8-27CBE0F3F13C}">
  <sheetPr>
    <tabColor rgb="FF7030A0"/>
  </sheetPr>
  <dimension ref="A1:L464"/>
  <sheetViews>
    <sheetView zoomScale="50" zoomScaleNormal="50" workbookViewId="0">
      <pane ySplit="1" topLeftCell="A2" activePane="bottomLeft" state="frozen"/>
      <selection activeCell="AP3" sqref="AP3"/>
      <selection pane="bottomLeft" activeCell="L10" sqref="L10:L11"/>
    </sheetView>
  </sheetViews>
  <sheetFormatPr defaultColWidth="9.109375" defaultRowHeight="15" x14ac:dyDescent="0.25"/>
  <cols>
    <col min="1" max="1" width="17.33203125" style="2" bestFit="1" customWidth="1"/>
    <col min="2" max="2" width="27.88671875" style="2" bestFit="1" customWidth="1"/>
    <col min="3" max="3" width="20.5546875" style="2" bestFit="1" customWidth="1"/>
    <col min="4" max="4" width="15" style="2" bestFit="1" customWidth="1"/>
    <col min="5" max="6" width="14.109375" style="2" bestFit="1" customWidth="1"/>
    <col min="7" max="7" width="15.6640625" style="2" bestFit="1" customWidth="1"/>
    <col min="8" max="8" width="14.109375" style="2" bestFit="1" customWidth="1"/>
    <col min="9" max="9" width="15.21875" style="2" bestFit="1" customWidth="1"/>
    <col min="10" max="10" width="16.5546875" style="2" bestFit="1" customWidth="1"/>
    <col min="11" max="11" width="16.109375" style="2" bestFit="1" customWidth="1"/>
    <col min="12" max="12" width="19.109375" style="2" customWidth="1"/>
    <col min="13" max="18" width="8.6640625" style="1" customWidth="1"/>
    <col min="19" max="16384" width="9.109375" style="1"/>
  </cols>
  <sheetData>
    <row r="1" spans="1:12" s="34" customFormat="1" ht="37.799999999999997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36</v>
      </c>
      <c r="L1" s="79"/>
    </row>
    <row r="2" spans="1:12" s="34" customFormat="1" ht="34.200000000000003" customHeight="1" x14ac:dyDescent="0.25">
      <c r="A2" s="84" t="s">
        <v>113</v>
      </c>
      <c r="B2" s="85"/>
      <c r="C2" s="85"/>
      <c r="D2" s="19"/>
      <c r="E2" s="19"/>
      <c r="F2" s="19"/>
      <c r="G2" s="19"/>
      <c r="H2" s="19"/>
      <c r="I2" s="19"/>
      <c r="J2" s="19"/>
      <c r="K2" s="19"/>
      <c r="L2" s="31"/>
    </row>
    <row r="3" spans="1:12" s="35" customFormat="1" ht="20.100000000000001" customHeight="1" x14ac:dyDescent="0.25">
      <c r="A3" s="74" t="s">
        <v>110</v>
      </c>
      <c r="B3" s="74" t="s">
        <v>1</v>
      </c>
      <c r="C3" s="74" t="s">
        <v>109</v>
      </c>
      <c r="D3" s="83" t="s">
        <v>102</v>
      </c>
      <c r="E3" s="83" t="s">
        <v>103</v>
      </c>
      <c r="F3" s="83" t="s">
        <v>104</v>
      </c>
      <c r="G3" s="77" t="s">
        <v>105</v>
      </c>
      <c r="H3" s="77" t="s">
        <v>106</v>
      </c>
      <c r="I3" s="75" t="s">
        <v>107</v>
      </c>
      <c r="J3" s="77" t="s">
        <v>108</v>
      </c>
      <c r="K3" s="80" t="s">
        <v>0</v>
      </c>
      <c r="L3" s="82" t="s">
        <v>100</v>
      </c>
    </row>
    <row r="4" spans="1:12" s="33" customFormat="1" ht="20.100000000000001" customHeight="1" x14ac:dyDescent="0.25">
      <c r="A4" s="74"/>
      <c r="B4" s="74"/>
      <c r="C4" s="74"/>
      <c r="D4" s="83"/>
      <c r="E4" s="83"/>
      <c r="F4" s="83"/>
      <c r="G4" s="83"/>
      <c r="H4" s="83"/>
      <c r="I4" s="76"/>
      <c r="J4" s="83"/>
      <c r="K4" s="81"/>
      <c r="L4" s="82"/>
    </row>
    <row r="5" spans="1:12" s="8" customFormat="1" ht="20.100000000000001" customHeight="1" x14ac:dyDescent="0.25">
      <c r="A5" s="74"/>
      <c r="B5" s="74"/>
      <c r="C5" s="74"/>
      <c r="D5" s="83"/>
      <c r="E5" s="83"/>
      <c r="F5" s="83"/>
      <c r="G5" s="83"/>
      <c r="H5" s="83"/>
      <c r="I5" s="77"/>
      <c r="J5" s="83"/>
      <c r="K5" s="81"/>
      <c r="L5" s="82"/>
    </row>
    <row r="6" spans="1:12" s="9" customFormat="1" ht="20.100000000000001" customHeight="1" x14ac:dyDescent="0.25">
      <c r="A6" s="41"/>
      <c r="B6" s="37" t="s">
        <v>162</v>
      </c>
      <c r="C6" s="37" t="s">
        <v>161</v>
      </c>
      <c r="D6" s="44"/>
      <c r="E6" s="7">
        <v>5</v>
      </c>
      <c r="F6" s="7">
        <v>7</v>
      </c>
      <c r="G6" s="7">
        <f>2*7</f>
        <v>14</v>
      </c>
      <c r="H6" s="7">
        <v>5</v>
      </c>
      <c r="I6" s="32">
        <v>4</v>
      </c>
      <c r="J6" s="7">
        <f>2*4</f>
        <v>8</v>
      </c>
      <c r="K6" s="27">
        <f t="shared" ref="K6:K16" si="0">SUM(D6:J6)</f>
        <v>43</v>
      </c>
      <c r="L6" s="40">
        <v>1</v>
      </c>
    </row>
    <row r="7" spans="1:12" s="8" customFormat="1" ht="20.100000000000001" customHeight="1" x14ac:dyDescent="0.25">
      <c r="A7" s="40"/>
      <c r="B7" s="14" t="s">
        <v>152</v>
      </c>
      <c r="C7" s="14" t="s">
        <v>151</v>
      </c>
      <c r="D7" s="44"/>
      <c r="E7" s="44"/>
      <c r="F7" s="44"/>
      <c r="G7" s="45"/>
      <c r="H7" s="32">
        <v>4</v>
      </c>
      <c r="I7" s="32">
        <v>7</v>
      </c>
      <c r="J7" s="7">
        <f>2*7</f>
        <v>14</v>
      </c>
      <c r="K7" s="7">
        <f t="shared" si="0"/>
        <v>25</v>
      </c>
      <c r="L7" s="41">
        <v>2</v>
      </c>
    </row>
    <row r="8" spans="1:12" s="8" customFormat="1" ht="20.100000000000001" customHeight="1" x14ac:dyDescent="0.25">
      <c r="A8" s="41"/>
      <c r="B8" s="15" t="s">
        <v>78</v>
      </c>
      <c r="C8" s="15" t="s">
        <v>170</v>
      </c>
      <c r="D8" s="44"/>
      <c r="E8" s="7">
        <v>7</v>
      </c>
      <c r="F8" s="44"/>
      <c r="G8" s="45"/>
      <c r="H8" s="32">
        <v>7</v>
      </c>
      <c r="I8" s="45"/>
      <c r="J8" s="32">
        <f>2*2</f>
        <v>4</v>
      </c>
      <c r="K8" s="7">
        <f t="shared" si="0"/>
        <v>18</v>
      </c>
      <c r="L8" s="41">
        <v>3</v>
      </c>
    </row>
    <row r="9" spans="1:12" s="8" customFormat="1" ht="19.5" customHeight="1" x14ac:dyDescent="0.25">
      <c r="A9" s="41"/>
      <c r="B9" s="16" t="s">
        <v>124</v>
      </c>
      <c r="C9" s="16" t="s">
        <v>123</v>
      </c>
      <c r="D9" s="44"/>
      <c r="E9" s="44"/>
      <c r="F9" s="44"/>
      <c r="G9" s="45"/>
      <c r="H9" s="7">
        <v>3</v>
      </c>
      <c r="I9" s="32">
        <v>3</v>
      </c>
      <c r="J9" s="7">
        <f>2*5</f>
        <v>10</v>
      </c>
      <c r="K9" s="7">
        <f t="shared" si="0"/>
        <v>16</v>
      </c>
      <c r="L9" s="41">
        <v>4</v>
      </c>
    </row>
    <row r="10" spans="1:12" s="8" customFormat="1" ht="20.100000000000001" customHeight="1" x14ac:dyDescent="0.25">
      <c r="A10" s="41"/>
      <c r="B10" s="14" t="s">
        <v>22</v>
      </c>
      <c r="C10" s="15" t="s">
        <v>139</v>
      </c>
      <c r="D10" s="44"/>
      <c r="E10" s="44"/>
      <c r="F10" s="32">
        <v>4</v>
      </c>
      <c r="G10" s="32">
        <f>2*4</f>
        <v>8</v>
      </c>
      <c r="H10" s="45"/>
      <c r="I10" s="32">
        <v>2</v>
      </c>
      <c r="J10" s="45"/>
      <c r="K10" s="7">
        <f t="shared" si="0"/>
        <v>14</v>
      </c>
      <c r="L10" s="41">
        <v>5</v>
      </c>
    </row>
    <row r="11" spans="1:12" s="8" customFormat="1" ht="20.100000000000001" customHeight="1" x14ac:dyDescent="0.25">
      <c r="A11" s="41"/>
      <c r="B11" s="16" t="s">
        <v>141</v>
      </c>
      <c r="C11" s="16" t="s">
        <v>134</v>
      </c>
      <c r="D11" s="44"/>
      <c r="E11" s="44"/>
      <c r="F11" s="45"/>
      <c r="G11" s="32">
        <f>2*5</f>
        <v>10</v>
      </c>
      <c r="H11" s="45"/>
      <c r="I11" s="45"/>
      <c r="J11" s="44"/>
      <c r="K11" s="7">
        <f t="shared" si="0"/>
        <v>10</v>
      </c>
      <c r="L11" s="41">
        <v>6</v>
      </c>
    </row>
    <row r="12" spans="1:12" s="8" customFormat="1" ht="20.100000000000001" customHeight="1" x14ac:dyDescent="0.25">
      <c r="A12" s="39"/>
      <c r="B12" s="16" t="s">
        <v>390</v>
      </c>
      <c r="C12" s="16" t="s">
        <v>389</v>
      </c>
      <c r="D12" s="44"/>
      <c r="E12" s="44"/>
      <c r="F12" s="44"/>
      <c r="G12" s="45"/>
      <c r="H12" s="45"/>
      <c r="I12" s="44"/>
      <c r="J12" s="32">
        <f>2*3</f>
        <v>6</v>
      </c>
      <c r="K12" s="7">
        <f t="shared" si="0"/>
        <v>6</v>
      </c>
      <c r="L12" s="42"/>
    </row>
    <row r="13" spans="1:12" s="3" customFormat="1" x14ac:dyDescent="0.25">
      <c r="A13" s="40"/>
      <c r="B13" s="16" t="s">
        <v>22</v>
      </c>
      <c r="C13" s="16" t="s">
        <v>93</v>
      </c>
      <c r="D13" s="44"/>
      <c r="E13" s="44"/>
      <c r="F13" s="7">
        <v>5</v>
      </c>
      <c r="G13" s="45"/>
      <c r="H13" s="45"/>
      <c r="I13" s="45"/>
      <c r="J13" s="45"/>
      <c r="K13" s="7">
        <f t="shared" si="0"/>
        <v>5</v>
      </c>
      <c r="L13" s="42"/>
    </row>
    <row r="14" spans="1:12" s="3" customFormat="1" x14ac:dyDescent="0.25">
      <c r="A14" s="39"/>
      <c r="B14" s="14" t="s">
        <v>73</v>
      </c>
      <c r="C14" s="14" t="s">
        <v>361</v>
      </c>
      <c r="D14" s="44"/>
      <c r="E14" s="44"/>
      <c r="F14" s="44"/>
      <c r="G14" s="45"/>
      <c r="H14" s="44"/>
      <c r="I14" s="7">
        <v>5</v>
      </c>
      <c r="J14" s="45"/>
      <c r="K14" s="7">
        <f t="shared" si="0"/>
        <v>5</v>
      </c>
      <c r="L14" s="42"/>
    </row>
    <row r="15" spans="1:12" s="3" customFormat="1" x14ac:dyDescent="0.25">
      <c r="A15" s="40"/>
      <c r="B15" s="15" t="s">
        <v>79</v>
      </c>
      <c r="C15" s="15" t="s">
        <v>77</v>
      </c>
      <c r="D15" s="44"/>
      <c r="E15" s="7">
        <v>4</v>
      </c>
      <c r="F15" s="44"/>
      <c r="G15" s="45"/>
      <c r="H15" s="45"/>
      <c r="I15" s="45"/>
      <c r="J15" s="45"/>
      <c r="K15" s="7">
        <f t="shared" si="0"/>
        <v>4</v>
      </c>
      <c r="L15" s="42"/>
    </row>
    <row r="16" spans="1:12" s="3" customFormat="1" x14ac:dyDescent="0.25">
      <c r="A16" s="40"/>
      <c r="B16" s="14" t="s">
        <v>142</v>
      </c>
      <c r="C16" s="15" t="s">
        <v>17</v>
      </c>
      <c r="D16" s="44"/>
      <c r="E16" s="7">
        <v>3</v>
      </c>
      <c r="F16" s="44"/>
      <c r="G16" s="45"/>
      <c r="H16" s="45"/>
      <c r="I16" s="45"/>
      <c r="J16" s="44"/>
      <c r="K16" s="7">
        <f t="shared" si="0"/>
        <v>3</v>
      </c>
      <c r="L16" s="42"/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pans="1:12" s="3" customFormat="1" x14ac:dyDescent="0.25"/>
    <row r="290" spans="1:12" s="3" customFormat="1" x14ac:dyDescent="0.25"/>
    <row r="291" spans="1:12" s="3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s="3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s="3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s="3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s="3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s="3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s="3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s="3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s="3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s="3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s="3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s="3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s="3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s="3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s="3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s="3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s="3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s="3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s="3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s="3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s="3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s="3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s="3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s="3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s="3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s="3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s="3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s="3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s="3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s="3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s="3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3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s="3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s="3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s="3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s="3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s="3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s="3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s="3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s="3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s="3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s="3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s="3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s="3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s="3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s="3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s="3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s="3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s="3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s="3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s="3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s="3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s="3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s="3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s="3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s="3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s="3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s="3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s="3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s="3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s="3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s="3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s="3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s="3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s="3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s="3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s="3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s="3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s="3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s="3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s="3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s="3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s="3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s="3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s="3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s="3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s="3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s="3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s="3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s="3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s="3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s="3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s="3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s="3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s="3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s="3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s="3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s="3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s="3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s="3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s="3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s="3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s="3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s="3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s="3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s="3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s="3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s="3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s="3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s="3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s="3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s="3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s="3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s="3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s="3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s="3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s="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s="3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s="3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s="3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s="3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s="3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s="3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s="3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s="3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s="3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s="3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s="3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s="3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s="3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s="3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s="3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s="3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s="3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3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s="3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s="3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s="3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s="3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s="3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s="3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s="3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s="3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s="3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s="3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s="3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s="3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s="3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s="3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s="3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s="3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s="3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s="3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s="3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s="3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s="3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3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3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3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3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3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3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3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3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3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3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3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3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</sheetData>
  <autoFilter ref="A3:L5" xr:uid="{1754DCFD-0010-421A-B4B8-27CBE0F3F13C}">
    <sortState xmlns:xlrd2="http://schemas.microsoft.com/office/spreadsheetml/2017/richdata2" ref="A8:L23">
      <sortCondition descending="1" ref="K3:K5"/>
    </sortState>
  </autoFilter>
  <mergeCells count="15">
    <mergeCell ref="A1:J1"/>
    <mergeCell ref="K1:L1"/>
    <mergeCell ref="D3:D5"/>
    <mergeCell ref="F3:F5"/>
    <mergeCell ref="G3:G5"/>
    <mergeCell ref="H3:H5"/>
    <mergeCell ref="A2:C2"/>
    <mergeCell ref="A3:A5"/>
    <mergeCell ref="B3:B5"/>
    <mergeCell ref="C3:C5"/>
    <mergeCell ref="E3:E5"/>
    <mergeCell ref="I3:I5"/>
    <mergeCell ref="J3:J5"/>
    <mergeCell ref="K3:K5"/>
    <mergeCell ref="L3:L5"/>
  </mergeCells>
  <hyperlinks>
    <hyperlink ref="K1:L1" location="'Table of Contents'!A1" display="Click Here to Return to Table of Contents" xr:uid="{D882CD43-6060-41F3-9993-3E2431F3C104}"/>
  </hyperlink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Table of Contents</vt:lpstr>
      <vt:lpstr>Walk-Trot</vt:lpstr>
      <vt:lpstr>Pre-Short</vt:lpstr>
      <vt:lpstr>Short Stirrup</vt:lpstr>
      <vt:lpstr>Leadline</vt:lpstr>
      <vt:lpstr>Long Stirrup</vt:lpstr>
      <vt:lpstr>Beginner Rider</vt:lpstr>
      <vt:lpstr>Crossrail Hunter</vt:lpstr>
      <vt:lpstr>Crossrail Eq Medal</vt:lpstr>
      <vt:lpstr>Green Hunter</vt:lpstr>
      <vt:lpstr>Modified Hunter</vt:lpstr>
      <vt:lpstr>Novice Eq</vt:lpstr>
      <vt:lpstr>Pleasure Horse-Pony</vt:lpstr>
      <vt:lpstr>Open Eq</vt:lpstr>
      <vt:lpstr>Jr-Adult Eq Medal</vt:lpstr>
      <vt:lpstr>Low-Open Hunter</vt:lpstr>
      <vt:lpstr>Pony-Horse Medal</vt:lpstr>
      <vt:lpstr>Low Child-Child Hunt Pony</vt:lpstr>
      <vt:lpstr>Low Child-Low Adult Hunt Horse</vt:lpstr>
      <vt:lpstr>Pole Jumpers</vt:lpstr>
      <vt:lpstr>Crossrail Jumpers</vt:lpstr>
      <vt:lpstr>Puddle Jumpers</vt:lpstr>
      <vt:lpstr>Itty Bitty Jumpers</vt:lpstr>
      <vt:lpstr>Prelim Jumpers</vt:lpstr>
      <vt:lpstr>Thoroughbred Jumpers</vt:lpstr>
      <vt:lpstr>Low Child-Adult Jumpers</vt:lpstr>
      <vt:lpstr>Child-Adult Jumpers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Holly Schnader</cp:lastModifiedBy>
  <cp:lastPrinted>2021-07-13T02:40:48Z</cp:lastPrinted>
  <dcterms:created xsi:type="dcterms:W3CDTF">2016-06-23T01:13:01Z</dcterms:created>
  <dcterms:modified xsi:type="dcterms:W3CDTF">2023-01-04T00:28:27Z</dcterms:modified>
</cp:coreProperties>
</file>